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 2023\F23010_MŠ Terronská - střecha\2023-03-16 FINAL\"/>
    </mc:Choice>
  </mc:AlternateContent>
  <bookViews>
    <workbookView xWindow="0" yWindow="0" windowWidth="0" windowHeight="0"/>
  </bookViews>
  <sheets>
    <sheet name="Rekapitulace stavby" sheetId="1" r:id="rId1"/>
    <sheet name="01 - Hlavní střecha" sheetId="2" r:id="rId2"/>
    <sheet name="02 - Střecha nad keramikou" sheetId="3" r:id="rId3"/>
    <sheet name="03 - Střecha nad schodištěm" sheetId="4" r:id="rId4"/>
    <sheet name="VRN - Vedlejší a ostatní ...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Hlavní střecha'!$C$91:$K$545</definedName>
    <definedName name="_xlnm.Print_Area" localSheetId="1">'01 - Hlavní střecha'!$C$4:$J$39,'01 - Hlavní střecha'!$C$45:$J$73,'01 - Hlavní střecha'!$C$79:$K$545</definedName>
    <definedName name="_xlnm.Print_Titles" localSheetId="1">'01 - Hlavní střecha'!$91:$91</definedName>
    <definedName name="_xlnm._FilterDatabase" localSheetId="2" hidden="1">'02 - Střecha nad keramikou'!$C$88:$K$414</definedName>
    <definedName name="_xlnm.Print_Area" localSheetId="2">'02 - Střecha nad keramikou'!$C$4:$J$39,'02 - Střecha nad keramikou'!$C$45:$J$70,'02 - Střecha nad keramikou'!$C$76:$K$414</definedName>
    <definedName name="_xlnm.Print_Titles" localSheetId="2">'02 - Střecha nad keramikou'!$88:$88</definedName>
    <definedName name="_xlnm._FilterDatabase" localSheetId="3" hidden="1">'03 - Střecha nad schodištěm'!$C$88:$K$396</definedName>
    <definedName name="_xlnm.Print_Area" localSheetId="3">'03 - Střecha nad schodištěm'!$C$4:$J$39,'03 - Střecha nad schodištěm'!$C$45:$J$70,'03 - Střecha nad schodištěm'!$C$76:$K$396</definedName>
    <definedName name="_xlnm.Print_Titles" localSheetId="3">'03 - Střecha nad schodištěm'!$88:$88</definedName>
    <definedName name="_xlnm._FilterDatabase" localSheetId="4" hidden="1">'VRN - Vedlejší a ostatní ...'!$C$83:$K$108</definedName>
    <definedName name="_xlnm.Print_Area" localSheetId="4">'VRN - Vedlejší a ostatní ...'!$C$4:$J$39,'VRN - Vedlejší a ostatní ...'!$C$45:$J$65,'VRN - Vedlejší a ostatní ...'!$C$71:$K$108</definedName>
    <definedName name="_xlnm.Print_Titles" localSheetId="4">'VRN - Vedlejší a ostatní ...'!$83:$83</definedName>
    <definedName name="_xlnm.Print_Area" localSheetId="5">'Seznam figur'!$C$4:$G$587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106"/>
  <c r="BH106"/>
  <c r="BG106"/>
  <c r="BF106"/>
  <c r="T106"/>
  <c r="T105"/>
  <c r="R106"/>
  <c r="R105"/>
  <c r="P106"/>
  <c r="P105"/>
  <c r="BI103"/>
  <c r="BH103"/>
  <c r="BG103"/>
  <c r="BF103"/>
  <c r="T103"/>
  <c r="T102"/>
  <c r="R103"/>
  <c r="R102"/>
  <c r="P103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4" r="J37"/>
  <c r="J36"/>
  <c i="1" r="AY57"/>
  <c i="4" r="J35"/>
  <c i="1" r="AX57"/>
  <c i="4"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8"/>
  <c r="BH348"/>
  <c r="BG348"/>
  <c r="BF348"/>
  <c r="T348"/>
  <c r="R348"/>
  <c r="P348"/>
  <c r="BI339"/>
  <c r="BH339"/>
  <c r="BG339"/>
  <c r="BF339"/>
  <c r="T339"/>
  <c r="R339"/>
  <c r="P339"/>
  <c r="BI336"/>
  <c r="BH336"/>
  <c r="BG336"/>
  <c r="BF336"/>
  <c r="T336"/>
  <c r="R336"/>
  <c r="P336"/>
  <c r="BI326"/>
  <c r="BH326"/>
  <c r="BG326"/>
  <c r="BF326"/>
  <c r="T326"/>
  <c r="R326"/>
  <c r="P326"/>
  <c r="BI324"/>
  <c r="BH324"/>
  <c r="BG324"/>
  <c r="BF324"/>
  <c r="T324"/>
  <c r="R324"/>
  <c r="P324"/>
  <c r="BI315"/>
  <c r="BH315"/>
  <c r="BG315"/>
  <c r="BF315"/>
  <c r="T315"/>
  <c r="R315"/>
  <c r="P315"/>
  <c r="BI313"/>
  <c r="BH313"/>
  <c r="BG313"/>
  <c r="BF313"/>
  <c r="T313"/>
  <c r="R313"/>
  <c r="P313"/>
  <c r="BI307"/>
  <c r="BH307"/>
  <c r="BG307"/>
  <c r="BF307"/>
  <c r="T307"/>
  <c r="R307"/>
  <c r="P307"/>
  <c r="BI297"/>
  <c r="BH297"/>
  <c r="BG297"/>
  <c r="BF297"/>
  <c r="T297"/>
  <c r="R297"/>
  <c r="P297"/>
  <c r="BI286"/>
  <c r="BH286"/>
  <c r="BG286"/>
  <c r="BF286"/>
  <c r="T286"/>
  <c r="R286"/>
  <c r="P286"/>
  <c r="BI283"/>
  <c r="BH283"/>
  <c r="BG283"/>
  <c r="BF283"/>
  <c r="T283"/>
  <c r="R283"/>
  <c r="P283"/>
  <c r="BI273"/>
  <c r="BH273"/>
  <c r="BG273"/>
  <c r="BF273"/>
  <c r="T273"/>
  <c r="R273"/>
  <c r="P273"/>
  <c r="BI271"/>
  <c r="BH271"/>
  <c r="BG271"/>
  <c r="BF271"/>
  <c r="T271"/>
  <c r="R271"/>
  <c r="P271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4"/>
  <c r="BH234"/>
  <c r="BG234"/>
  <c r="BF234"/>
  <c r="T234"/>
  <c r="R234"/>
  <c r="P234"/>
  <c r="BI227"/>
  <c r="BH227"/>
  <c r="BG227"/>
  <c r="BF227"/>
  <c r="T227"/>
  <c r="R227"/>
  <c r="P227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T91"/>
  <c r="R92"/>
  <c r="R91"/>
  <c r="P92"/>
  <c r="P91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3" r="J37"/>
  <c r="J36"/>
  <c i="1" r="AY56"/>
  <c i="3" r="J35"/>
  <c i="1" r="AX56"/>
  <c i="3"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9"/>
  <c r="BH369"/>
  <c r="BG369"/>
  <c r="BF369"/>
  <c r="T369"/>
  <c r="R369"/>
  <c r="P369"/>
  <c r="BI365"/>
  <c r="BH365"/>
  <c r="BG365"/>
  <c r="BF365"/>
  <c r="T365"/>
  <c r="R365"/>
  <c r="P365"/>
  <c r="BI357"/>
  <c r="BH357"/>
  <c r="BG357"/>
  <c r="BF357"/>
  <c r="T357"/>
  <c r="R357"/>
  <c r="P357"/>
  <c r="BI354"/>
  <c r="BH354"/>
  <c r="BG354"/>
  <c r="BF354"/>
  <c r="T354"/>
  <c r="R354"/>
  <c r="P354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5"/>
  <c r="BH335"/>
  <c r="BG335"/>
  <c r="BF335"/>
  <c r="T335"/>
  <c r="R335"/>
  <c r="P335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3"/>
  <c r="BH313"/>
  <c r="BG313"/>
  <c r="BF313"/>
  <c r="T313"/>
  <c r="R313"/>
  <c r="P313"/>
  <c r="BI310"/>
  <c r="BH310"/>
  <c r="BG310"/>
  <c r="BF310"/>
  <c r="T310"/>
  <c r="R310"/>
  <c r="P310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58"/>
  <c r="BH258"/>
  <c r="BG258"/>
  <c r="BF258"/>
  <c r="T258"/>
  <c r="R258"/>
  <c r="P258"/>
  <c r="BI246"/>
  <c r="BH246"/>
  <c r="BG246"/>
  <c r="BF246"/>
  <c r="T246"/>
  <c r="R246"/>
  <c r="P246"/>
  <c r="BI241"/>
  <c r="BH241"/>
  <c r="BG241"/>
  <c r="BF241"/>
  <c r="T241"/>
  <c r="R241"/>
  <c r="P241"/>
  <c r="BI235"/>
  <c r="BH235"/>
  <c r="BG235"/>
  <c r="BF235"/>
  <c r="T235"/>
  <c r="R235"/>
  <c r="P235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T206"/>
  <c r="R207"/>
  <c r="R206"/>
  <c r="P207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2" r="J37"/>
  <c r="J36"/>
  <c i="1" r="AY55"/>
  <c i="2" r="J35"/>
  <c i="1" r="AX55"/>
  <c i="2"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6"/>
  <c r="BH526"/>
  <c r="BG526"/>
  <c r="BF526"/>
  <c r="T526"/>
  <c r="R526"/>
  <c r="P526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3"/>
  <c r="BH513"/>
  <c r="BG513"/>
  <c r="BF513"/>
  <c r="T513"/>
  <c r="R513"/>
  <c r="P513"/>
  <c r="BI512"/>
  <c r="BH512"/>
  <c r="BG512"/>
  <c r="BF512"/>
  <c r="T512"/>
  <c r="R512"/>
  <c r="P512"/>
  <c r="BI510"/>
  <c r="BH510"/>
  <c r="BG510"/>
  <c r="BF510"/>
  <c r="T510"/>
  <c r="R510"/>
  <c r="P510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6"/>
  <c r="BH486"/>
  <c r="BG486"/>
  <c r="BF486"/>
  <c r="T486"/>
  <c r="R486"/>
  <c r="P486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R472"/>
  <c r="P472"/>
  <c r="BI469"/>
  <c r="BH469"/>
  <c r="BG469"/>
  <c r="BF469"/>
  <c r="T469"/>
  <c r="R469"/>
  <c r="P469"/>
  <c r="BI465"/>
  <c r="BH465"/>
  <c r="BG465"/>
  <c r="BF465"/>
  <c r="T465"/>
  <c r="R465"/>
  <c r="P465"/>
  <c r="BI454"/>
  <c r="BH454"/>
  <c r="BG454"/>
  <c r="BF454"/>
  <c r="T454"/>
  <c r="R454"/>
  <c r="P454"/>
  <c r="BI451"/>
  <c r="BH451"/>
  <c r="BG451"/>
  <c r="BF451"/>
  <c r="T451"/>
  <c r="R451"/>
  <c r="P451"/>
  <c r="BI443"/>
  <c r="BH443"/>
  <c r="BG443"/>
  <c r="BF443"/>
  <c r="T443"/>
  <c r="R443"/>
  <c r="P443"/>
  <c r="BI441"/>
  <c r="BH441"/>
  <c r="BG441"/>
  <c r="BF441"/>
  <c r="T441"/>
  <c r="R441"/>
  <c r="P441"/>
  <c r="BI435"/>
  <c r="BH435"/>
  <c r="BG435"/>
  <c r="BF435"/>
  <c r="T435"/>
  <c r="R435"/>
  <c r="P435"/>
  <c r="BI420"/>
  <c r="BH420"/>
  <c r="BG420"/>
  <c r="BF420"/>
  <c r="T420"/>
  <c r="R420"/>
  <c r="P420"/>
  <c r="BI417"/>
  <c r="BH417"/>
  <c r="BG417"/>
  <c r="BF417"/>
  <c r="T417"/>
  <c r="R417"/>
  <c r="P417"/>
  <c r="BI408"/>
  <c r="BH408"/>
  <c r="BG408"/>
  <c r="BF408"/>
  <c r="T408"/>
  <c r="R408"/>
  <c r="P408"/>
  <c r="BI395"/>
  <c r="BH395"/>
  <c r="BG395"/>
  <c r="BF395"/>
  <c r="T395"/>
  <c r="R395"/>
  <c r="P395"/>
  <c r="BI393"/>
  <c r="BH393"/>
  <c r="BG393"/>
  <c r="BF393"/>
  <c r="T393"/>
  <c r="R393"/>
  <c r="P393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0"/>
  <c r="BH360"/>
  <c r="BG360"/>
  <c r="BF360"/>
  <c r="T360"/>
  <c r="R360"/>
  <c r="P360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6"/>
  <c r="BH336"/>
  <c r="BG336"/>
  <c r="BF336"/>
  <c r="T336"/>
  <c r="R336"/>
  <c r="P336"/>
  <c r="BI329"/>
  <c r="BH329"/>
  <c r="BG329"/>
  <c r="BF329"/>
  <c r="T329"/>
  <c r="R329"/>
  <c r="P329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T266"/>
  <c r="R267"/>
  <c r="R266"/>
  <c r="P267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5"/>
  <c r="BH155"/>
  <c r="BG155"/>
  <c r="BF155"/>
  <c r="T155"/>
  <c r="R155"/>
  <c r="P155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T94"/>
  <c r="R95"/>
  <c r="R94"/>
  <c r="P95"/>
  <c r="P94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1" r="L50"/>
  <c r="AM50"/>
  <c r="AM49"/>
  <c r="L49"/>
  <c r="AM47"/>
  <c r="L47"/>
  <c r="L45"/>
  <c r="L44"/>
  <c i="2" r="J531"/>
  <c r="BK489"/>
  <c r="BK395"/>
  <c r="J314"/>
  <c r="J219"/>
  <c r="BK169"/>
  <c r="BK95"/>
  <c r="BK503"/>
  <c r="BK369"/>
  <c r="J233"/>
  <c r="J134"/>
  <c r="BK375"/>
  <c r="J276"/>
  <c r="J106"/>
  <c r="J380"/>
  <c r="BK282"/>
  <c r="BK178"/>
  <c i="3" r="BK98"/>
  <c i="4" r="BK242"/>
  <c r="BK371"/>
  <c r="BK174"/>
  <c r="J108"/>
  <c r="J271"/>
  <c r="BK127"/>
  <c r="BK362"/>
  <c r="BK166"/>
  <c i="2" r="J521"/>
  <c r="J465"/>
  <c r="J224"/>
  <c r="BK140"/>
  <c r="BK364"/>
  <c r="BK250"/>
  <c r="BK109"/>
  <c r="J454"/>
  <c r="J293"/>
  <c r="BK188"/>
  <c i="3" r="J412"/>
  <c r="J323"/>
  <c r="J98"/>
  <c r="BK384"/>
  <c r="BK298"/>
  <c r="BK186"/>
  <c r="J139"/>
  <c r="J365"/>
  <c r="J320"/>
  <c r="BK276"/>
  <c r="BK229"/>
  <c r="BK214"/>
  <c r="J116"/>
  <c r="BK241"/>
  <c r="J119"/>
  <c i="4" r="J377"/>
  <c r="J264"/>
  <c r="J192"/>
  <c r="BK122"/>
  <c r="BK384"/>
  <c r="J262"/>
  <c r="J112"/>
  <c r="BK355"/>
  <c r="BK195"/>
  <c r="BK389"/>
  <c r="J273"/>
  <c r="BK138"/>
  <c i="5" r="J106"/>
  <c r="J93"/>
  <c i="2" r="BK531"/>
  <c r="J185"/>
  <c r="BK97"/>
  <c r="BK507"/>
  <c r="BK469"/>
  <c r="BK242"/>
  <c r="BK147"/>
  <c r="BK295"/>
  <c r="BK208"/>
  <c r="BK103"/>
  <c r="J375"/>
  <c r="J287"/>
  <c r="J175"/>
  <c i="3" r="BK401"/>
  <c r="BK310"/>
  <c r="BK246"/>
  <c r="BK412"/>
  <c r="BK346"/>
  <c r="BK222"/>
  <c r="BK150"/>
  <c r="J387"/>
  <c r="J167"/>
  <c r="BK313"/>
  <c r="J186"/>
  <c i="4" r="J392"/>
  <c r="J307"/>
  <c r="J180"/>
  <c r="BK392"/>
  <c r="J242"/>
  <c r="J105"/>
  <c r="J352"/>
  <c r="J240"/>
  <c r="BK136"/>
  <c r="BK324"/>
  <c r="BK163"/>
  <c r="J95"/>
  <c i="5" r="J103"/>
  <c i="2" r="BK526"/>
  <c r="J505"/>
  <c r="J420"/>
  <c r="J347"/>
  <c r="J250"/>
  <c r="J197"/>
  <c r="J115"/>
  <c r="J512"/>
  <c r="BK420"/>
  <c r="J248"/>
  <c r="BK144"/>
  <c r="J476"/>
  <c r="BK306"/>
  <c r="BK185"/>
  <c r="J527"/>
  <c r="J369"/>
  <c r="BK274"/>
  <c r="BK129"/>
  <c i="3" r="BK397"/>
  <c r="J326"/>
  <c r="BK227"/>
  <c r="BK193"/>
  <c r="J150"/>
  <c r="BK409"/>
  <c r="J278"/>
  <c r="BK172"/>
  <c r="BK119"/>
  <c r="BK378"/>
  <c r="J346"/>
  <c r="BK155"/>
  <c r="J103"/>
  <c r="BK271"/>
  <c r="BK198"/>
  <c r="BK92"/>
  <c i="4" r="J326"/>
  <c r="BK208"/>
  <c r="BK171"/>
  <c r="BK394"/>
  <c r="J365"/>
  <c r="BK216"/>
  <c r="J151"/>
  <c r="J384"/>
  <c r="BK297"/>
  <c r="J184"/>
  <c r="BK115"/>
  <c r="J313"/>
  <c r="J174"/>
  <c r="BK108"/>
  <c i="5" r="F37"/>
  <c i="2" r="J211"/>
  <c r="J178"/>
  <c r="BK121"/>
  <c r="BK510"/>
  <c r="BK373"/>
  <c r="J238"/>
  <c r="BK493"/>
  <c r="BK293"/>
  <c r="J223"/>
  <c r="BK472"/>
  <c r="BK347"/>
  <c r="BK192"/>
  <c i="3" r="J413"/>
  <c r="BK320"/>
  <c r="BK225"/>
  <c r="BK153"/>
  <c r="J101"/>
  <c r="BK369"/>
  <c r="J219"/>
  <c r="BK144"/>
  <c r="BK207"/>
  <c r="BK113"/>
  <c r="BK278"/>
  <c r="BK169"/>
  <c i="4" r="BK161"/>
  <c r="J394"/>
  <c r="J297"/>
  <c r="J161"/>
  <c r="J375"/>
  <c r="J208"/>
  <c r="BK377"/>
  <c r="J141"/>
  <c i="5" r="J100"/>
  <c i="2" r="J497"/>
  <c r="BK345"/>
  <c r="BK255"/>
  <c r="J162"/>
  <c r="J485"/>
  <c r="BK310"/>
  <c r="BK213"/>
  <c r="J153"/>
  <c r="BK435"/>
  <c r="BK271"/>
  <c r="J140"/>
  <c i="3" r="J395"/>
  <c r="BK258"/>
  <c r="J411"/>
  <c r="J378"/>
  <c r="J274"/>
  <c r="BK167"/>
  <c r="BK95"/>
  <c r="BK341"/>
  <c r="J313"/>
  <c r="BK265"/>
  <c r="J222"/>
  <c r="J193"/>
  <c r="BK101"/>
  <c r="BK132"/>
  <c i="4" r="BK387"/>
  <c r="BK336"/>
  <c r="BK227"/>
  <c r="J159"/>
  <c r="BK369"/>
  <c r="BK177"/>
  <c r="BK143"/>
  <c r="J369"/>
  <c r="J259"/>
  <c r="BK133"/>
  <c r="J359"/>
  <c r="BK240"/>
  <c r="BK112"/>
  <c i="5" r="BK100"/>
  <c i="2" r="J533"/>
  <c r="J507"/>
  <c r="J408"/>
  <c r="J306"/>
  <c r="BK238"/>
  <c r="J200"/>
  <c r="J129"/>
  <c r="BK521"/>
  <c r="BK499"/>
  <c r="BK349"/>
  <c r="BK223"/>
  <c r="J112"/>
  <c r="BK287"/>
  <c r="BK172"/>
  <c r="BK112"/>
  <c r="BK393"/>
  <c r="BK276"/>
  <c r="BK137"/>
  <c i="3" r="BK393"/>
  <c r="J158"/>
  <c r="BK399"/>
  <c r="J296"/>
  <c r="BK204"/>
  <c r="BK125"/>
  <c r="BK375"/>
  <c r="J144"/>
  <c r="BK296"/>
  <c r="J172"/>
  <c i="4" r="BK381"/>
  <c r="J216"/>
  <c r="BK147"/>
  <c r="J395"/>
  <c r="BK307"/>
  <c r="J149"/>
  <c r="BK365"/>
  <c r="J254"/>
  <c r="J143"/>
  <c r="J371"/>
  <c r="BK184"/>
  <c i="5" r="J87"/>
  <c r="BK87"/>
  <c i="2" r="BK536"/>
  <c r="J501"/>
  <c r="BK454"/>
  <c r="J378"/>
  <c r="BK261"/>
  <c r="J208"/>
  <c r="J147"/>
  <c r="J518"/>
  <c r="BK495"/>
  <c r="BK314"/>
  <c r="BK219"/>
  <c r="J95"/>
  <c r="BK451"/>
  <c r="BK267"/>
  <c r="BK162"/>
  <c r="BK479"/>
  <c r="J350"/>
  <c r="BK248"/>
  <c r="BK106"/>
  <c i="3" r="J375"/>
  <c r="BK279"/>
  <c r="J198"/>
  <c r="BK160"/>
  <c r="BK395"/>
  <c r="J341"/>
  <c r="J258"/>
  <c r="J160"/>
  <c r="J406"/>
  <c r="BK357"/>
  <c r="J190"/>
  <c r="J122"/>
  <c r="BK301"/>
  <c r="J173"/>
  <c i="4" r="BK385"/>
  <c r="BK257"/>
  <c r="J195"/>
  <c r="BK151"/>
  <c r="BK390"/>
  <c r="J315"/>
  <c r="BK187"/>
  <c r="J115"/>
  <c r="BK359"/>
  <c r="J244"/>
  <c r="BK141"/>
  <c r="BK375"/>
  <c r="BK262"/>
  <c r="BK149"/>
  <c i="5" r="BK103"/>
  <c i="2" r="BK533"/>
  <c r="J529"/>
  <c r="J510"/>
  <c r="J499"/>
  <c r="BK476"/>
  <c r="BK417"/>
  <c r="J364"/>
  <c r="J271"/>
  <c r="BK246"/>
  <c r="BK224"/>
  <c r="J188"/>
  <c r="BK134"/>
  <c r="BK539"/>
  <c r="BK513"/>
  <c r="J493"/>
  <c r="J336"/>
  <c r="BK253"/>
  <c r="J192"/>
  <c r="J137"/>
  <c r="J479"/>
  <c r="BK408"/>
  <c r="BK264"/>
  <c r="J169"/>
  <c r="J97"/>
  <c r="BK378"/>
  <c r="J295"/>
  <c r="J261"/>
  <c r="J144"/>
  <c i="3" r="J399"/>
  <c r="BK354"/>
  <c r="J241"/>
  <c r="BK195"/>
  <c r="BK171"/>
  <c r="BK406"/>
  <c r="BK387"/>
  <c r="J279"/>
  <c r="J195"/>
  <c r="BK158"/>
  <c r="J397"/>
  <c r="BK371"/>
  <c r="BK188"/>
  <c r="J135"/>
  <c r="BK177"/>
  <c i="4" r="J189"/>
  <c r="BK95"/>
  <c r="J362"/>
  <c r="BK189"/>
  <c r="J133"/>
  <c r="BK339"/>
  <c r="J155"/>
  <c r="J286"/>
  <c r="BK118"/>
  <c i="5" r="J90"/>
  <c i="2" r="BK505"/>
  <c r="BK380"/>
  <c r="J246"/>
  <c r="J109"/>
  <c r="J472"/>
  <c r="J291"/>
  <c r="BK197"/>
  <c r="J100"/>
  <c r="J342"/>
  <c r="BK118"/>
  <c i="3" r="J371"/>
  <c r="BK293"/>
  <c r="BK122"/>
  <c r="BK391"/>
  <c r="J293"/>
  <c r="J216"/>
  <c r="J391"/>
  <c r="J335"/>
  <c r="BK303"/>
  <c r="BK274"/>
  <c r="BK216"/>
  <c r="J180"/>
  <c r="BK323"/>
  <c r="J207"/>
  <c r="J108"/>
  <c i="4" r="BK348"/>
  <c r="J250"/>
  <c r="J177"/>
  <c r="BK393"/>
  <c r="BK313"/>
  <c r="J166"/>
  <c r="J385"/>
  <c r="J234"/>
  <c r="J138"/>
  <c r="J373"/>
  <c r="BK180"/>
  <c r="J92"/>
  <c i="5" r="BK90"/>
  <c i="2" r="J536"/>
  <c r="BK529"/>
  <c r="BK497"/>
  <c r="J435"/>
  <c r="BK350"/>
  <c r="J264"/>
  <c r="J226"/>
  <c r="BK206"/>
  <c r="BK155"/>
  <c r="BK515"/>
  <c r="J491"/>
  <c r="BK291"/>
  <c r="J172"/>
  <c i="1" r="AS54"/>
  <c i="2" r="J451"/>
  <c r="BK336"/>
  <c r="BK226"/>
  <c i="3" r="BK411"/>
  <c r="BK335"/>
  <c r="J265"/>
  <c r="BK116"/>
  <c r="BK389"/>
  <c r="J276"/>
  <c r="BK173"/>
  <c r="J92"/>
  <c r="J354"/>
  <c r="BK129"/>
  <c r="BK235"/>
  <c r="J125"/>
  <c i="4" r="J355"/>
  <c r="BK273"/>
  <c r="BK198"/>
  <c r="J102"/>
  <c r="BK368"/>
  <c r="J168"/>
  <c r="J379"/>
  <c r="J283"/>
  <c r="BK168"/>
  <c r="BK379"/>
  <c r="BK259"/>
  <c r="BK130"/>
  <c i="5" r="BK93"/>
  <c i="2" r="BK532"/>
  <c r="J524"/>
  <c r="J482"/>
  <c r="J285"/>
  <c r="BK233"/>
  <c r="BK182"/>
  <c r="BK124"/>
  <c r="J515"/>
  <c r="BK482"/>
  <c r="J267"/>
  <c r="J182"/>
  <c r="BK486"/>
  <c r="J349"/>
  <c r="BK203"/>
  <c r="J121"/>
  <c r="J443"/>
  <c r="J329"/>
  <c r="J206"/>
  <c i="3" r="BK407"/>
  <c r="J357"/>
  <c r="J301"/>
  <c r="J214"/>
  <c r="J188"/>
  <c r="BK413"/>
  <c r="BK383"/>
  <c r="BK201"/>
  <c r="BK147"/>
  <c r="J389"/>
  <c r="J211"/>
  <c r="BK139"/>
  <c r="J95"/>
  <c r="J227"/>
  <c r="J129"/>
  <c i="4" r="BK352"/>
  <c r="BK234"/>
  <c r="J187"/>
  <c r="BK105"/>
  <c r="BK373"/>
  <c r="BK271"/>
  <c r="J171"/>
  <c r="BK102"/>
  <c r="J368"/>
  <c r="BK264"/>
  <c r="BK200"/>
  <c r="J130"/>
  <c r="J336"/>
  <c r="J227"/>
  <c r="J136"/>
  <c i="5" r="J96"/>
  <c i="2" r="J539"/>
  <c r="J532"/>
  <c r="BK524"/>
  <c r="J503"/>
  <c r="J486"/>
  <c r="J441"/>
  <c r="J393"/>
  <c r="J345"/>
  <c r="J310"/>
  <c r="J255"/>
  <c r="J230"/>
  <c r="J203"/>
  <c r="BK166"/>
  <c r="J103"/>
  <c r="BK518"/>
  <c r="BK501"/>
  <c r="BK443"/>
  <c r="J282"/>
  <c r="J221"/>
  <c r="BK153"/>
  <c r="BK100"/>
  <c r="BK465"/>
  <c r="BK342"/>
  <c r="BK279"/>
  <c r="BK200"/>
  <c r="J118"/>
  <c r="BK441"/>
  <c r="J367"/>
  <c r="J279"/>
  <c r="J242"/>
  <c r="J124"/>
  <c i="3" r="J409"/>
  <c r="BK381"/>
  <c r="J289"/>
  <c r="BK211"/>
  <c r="BK190"/>
  <c r="J132"/>
  <c r="J393"/>
  <c r="J310"/>
  <c r="J271"/>
  <c r="J171"/>
  <c r="BK103"/>
  <c r="J384"/>
  <c r="BK344"/>
  <c r="J153"/>
  <c r="J303"/>
  <c r="J229"/>
  <c i="4" r="J212"/>
  <c r="J127"/>
  <c r="J381"/>
  <c r="BK244"/>
  <c r="J387"/>
  <c r="J257"/>
  <c r="BK92"/>
  <c r="BK250"/>
  <c r="J97"/>
  <c i="2" r="BK512"/>
  <c r="J489"/>
  <c r="BK285"/>
  <c r="BK211"/>
  <c r="BK527"/>
  <c r="J417"/>
  <c r="J274"/>
  <c r="J166"/>
  <c r="J495"/>
  <c r="BK367"/>
  <c r="BK221"/>
  <c i="3" r="BK404"/>
  <c r="J344"/>
  <c r="J177"/>
  <c r="J401"/>
  <c r="BK365"/>
  <c r="J225"/>
  <c r="J155"/>
  <c r="J383"/>
  <c r="BK326"/>
  <c r="BK289"/>
  <c r="J235"/>
  <c r="BK219"/>
  <c r="J147"/>
  <c r="J298"/>
  <c r="BK180"/>
  <c i="4" r="J390"/>
  <c r="BK286"/>
  <c r="J200"/>
  <c r="BK395"/>
  <c r="J348"/>
  <c r="BK212"/>
  <c r="BK97"/>
  <c r="J324"/>
  <c r="BK159"/>
  <c r="J122"/>
  <c r="BK315"/>
  <c r="BK155"/>
  <c i="5" r="J98"/>
  <c r="BK98"/>
  <c i="2" r="J526"/>
  <c r="BK485"/>
  <c r="J469"/>
  <c r="J373"/>
  <c r="BK329"/>
  <c r="J253"/>
  <c r="J213"/>
  <c r="BK175"/>
  <c r="J513"/>
  <c r="J395"/>
  <c r="J258"/>
  <c r="BK360"/>
  <c r="BK230"/>
  <c r="J155"/>
  <c r="BK491"/>
  <c r="J360"/>
  <c r="BK258"/>
  <c r="BK115"/>
  <c i="3" r="J369"/>
  <c r="BK135"/>
  <c r="J407"/>
  <c r="J381"/>
  <c r="J246"/>
  <c r="J169"/>
  <c r="J404"/>
  <c r="J204"/>
  <c r="BK108"/>
  <c r="J201"/>
  <c r="J113"/>
  <c i="4" r="J339"/>
  <c r="BK254"/>
  <c r="J163"/>
  <c r="J389"/>
  <c r="J198"/>
  <c r="J393"/>
  <c r="BK326"/>
  <c r="BK192"/>
  <c r="J118"/>
  <c r="BK283"/>
  <c r="J147"/>
  <c i="5" r="BK106"/>
  <c r="BK96"/>
  <c i="2" l="1" r="P535"/>
  <c r="T535"/>
  <c r="R535"/>
  <c r="T96"/>
  <c r="R152"/>
  <c r="BK245"/>
  <c r="J245"/>
  <c r="J64"/>
  <c r="BK270"/>
  <c r="J270"/>
  <c r="J67"/>
  <c r="R453"/>
  <c r="R481"/>
  <c r="R509"/>
  <c r="BK523"/>
  <c r="J523"/>
  <c r="J71"/>
  <c i="3" r="BK91"/>
  <c r="J91"/>
  <c r="J61"/>
  <c r="R100"/>
  <c r="R185"/>
  <c r="P210"/>
  <c r="R356"/>
  <c r="P380"/>
  <c r="P403"/>
  <c i="4" r="T94"/>
  <c r="T90"/>
  <c r="T158"/>
  <c r="T183"/>
  <c r="P338"/>
  <c r="T364"/>
  <c r="T383"/>
  <c i="5" r="BK86"/>
  <c r="J86"/>
  <c r="J61"/>
  <c r="T86"/>
  <c r="R92"/>
  <c i="2" r="BK96"/>
  <c r="P152"/>
  <c r="P245"/>
  <c r="T270"/>
  <c r="T269"/>
  <c r="T453"/>
  <c r="T481"/>
  <c r="T509"/>
  <c r="T523"/>
  <c i="3" r="P91"/>
  <c r="P100"/>
  <c r="BK185"/>
  <c r="J185"/>
  <c r="J63"/>
  <c r="T210"/>
  <c r="BK356"/>
  <c r="J356"/>
  <c r="J67"/>
  <c r="BK380"/>
  <c r="J380"/>
  <c r="J68"/>
  <c r="BK403"/>
  <c r="J403"/>
  <c r="J69"/>
  <c i="4" r="BK94"/>
  <c r="J94"/>
  <c r="J62"/>
  <c r="BK158"/>
  <c r="J158"/>
  <c r="J63"/>
  <c r="P183"/>
  <c r="R338"/>
  <c r="P364"/>
  <c r="R383"/>
  <c i="5" r="P86"/>
  <c r="P92"/>
  <c i="2" r="P96"/>
  <c r="P93"/>
  <c r="T152"/>
  <c r="R245"/>
  <c r="P270"/>
  <c r="BK453"/>
  <c r="J453"/>
  <c r="J68"/>
  <c r="P481"/>
  <c r="BK509"/>
  <c r="J509"/>
  <c r="J70"/>
  <c r="R523"/>
  <c i="3" r="T91"/>
  <c r="BK100"/>
  <c r="J100"/>
  <c r="J62"/>
  <c r="T185"/>
  <c r="BK210"/>
  <c r="BK209"/>
  <c r="P356"/>
  <c r="R380"/>
  <c r="R403"/>
  <c i="4" r="P94"/>
  <c r="P90"/>
  <c r="P158"/>
  <c r="BK183"/>
  <c r="BK338"/>
  <c r="J338"/>
  <c r="J67"/>
  <c r="R364"/>
  <c r="P383"/>
  <c i="5" r="BK92"/>
  <c r="J92"/>
  <c r="J62"/>
  <c i="2" r="R96"/>
  <c r="R93"/>
  <c r="BK152"/>
  <c r="J152"/>
  <c r="J63"/>
  <c r="T245"/>
  <c r="R270"/>
  <c r="R269"/>
  <c r="P453"/>
  <c r="BK481"/>
  <c r="J481"/>
  <c r="J69"/>
  <c r="P509"/>
  <c r="P523"/>
  <c i="3" r="R91"/>
  <c r="R90"/>
  <c r="T100"/>
  <c r="P185"/>
  <c r="R210"/>
  <c r="R209"/>
  <c r="T356"/>
  <c r="T380"/>
  <c r="T403"/>
  <c i="4" r="R94"/>
  <c r="R90"/>
  <c r="R158"/>
  <c r="R183"/>
  <c r="R182"/>
  <c r="T338"/>
  <c r="BK364"/>
  <c r="J364"/>
  <c r="J68"/>
  <c r="BK383"/>
  <c r="J383"/>
  <c r="J69"/>
  <c i="5" r="R86"/>
  <c r="R85"/>
  <c r="R84"/>
  <c r="T92"/>
  <c i="2" r="BK266"/>
  <c r="J266"/>
  <c r="J65"/>
  <c r="BK535"/>
  <c r="J535"/>
  <c r="J72"/>
  <c r="BK94"/>
  <c r="J94"/>
  <c r="J61"/>
  <c i="3" r="BK206"/>
  <c r="J206"/>
  <c r="J64"/>
  <c i="4" r="BK91"/>
  <c r="J91"/>
  <c r="J61"/>
  <c i="5" r="BK105"/>
  <c r="J105"/>
  <c r="J64"/>
  <c r="BK102"/>
  <c r="J102"/>
  <c r="J63"/>
  <c i="4" r="BK179"/>
  <c r="J179"/>
  <c r="J64"/>
  <c i="5" r="E48"/>
  <c r="J52"/>
  <c r="BE90"/>
  <c r="BE93"/>
  <c r="BE96"/>
  <c r="BE98"/>
  <c r="BE100"/>
  <c i="4" r="J183"/>
  <c r="J66"/>
  <c i="5" r="F55"/>
  <c r="BE87"/>
  <c r="BE106"/>
  <c r="BE103"/>
  <c i="1" r="BD58"/>
  <c i="3" r="J210"/>
  <c r="J66"/>
  <c i="4" r="BE97"/>
  <c r="BE102"/>
  <c r="BE136"/>
  <c r="BE159"/>
  <c r="BE168"/>
  <c r="BE192"/>
  <c r="BE195"/>
  <c r="BE198"/>
  <c r="BE200"/>
  <c r="BE212"/>
  <c r="BE227"/>
  <c r="BE242"/>
  <c r="BE254"/>
  <c r="BE297"/>
  <c r="BE339"/>
  <c r="BE348"/>
  <c r="BE365"/>
  <c r="BE381"/>
  <c r="BE384"/>
  <c r="BE390"/>
  <c r="BE392"/>
  <c i="3" r="J209"/>
  <c r="J65"/>
  <c i="4" r="J52"/>
  <c r="F55"/>
  <c r="BE95"/>
  <c r="BE105"/>
  <c r="BE143"/>
  <c r="BE149"/>
  <c r="BE151"/>
  <c r="BE161"/>
  <c r="BE163"/>
  <c r="BE171"/>
  <c r="BE174"/>
  <c r="BE177"/>
  <c r="BE184"/>
  <c r="BE187"/>
  <c r="BE208"/>
  <c r="BE216"/>
  <c r="BE271"/>
  <c r="BE273"/>
  <c r="BE283"/>
  <c r="BE336"/>
  <c r="BE362"/>
  <c r="BE371"/>
  <c r="BE379"/>
  <c r="E48"/>
  <c r="BE92"/>
  <c r="BE115"/>
  <c r="BE118"/>
  <c r="BE122"/>
  <c r="BE138"/>
  <c r="BE155"/>
  <c r="BE180"/>
  <c r="BE189"/>
  <c r="BE234"/>
  <c r="BE240"/>
  <c r="BE244"/>
  <c r="BE250"/>
  <c r="BE257"/>
  <c r="BE262"/>
  <c r="BE324"/>
  <c r="BE326"/>
  <c r="BE352"/>
  <c r="BE355"/>
  <c r="BE359"/>
  <c r="BE375"/>
  <c r="BE387"/>
  <c r="BE394"/>
  <c r="BE395"/>
  <c r="BE108"/>
  <c r="BE112"/>
  <c r="BE127"/>
  <c r="BE130"/>
  <c r="BE133"/>
  <c r="BE141"/>
  <c r="BE147"/>
  <c r="BE166"/>
  <c r="BE259"/>
  <c r="BE264"/>
  <c r="BE286"/>
  <c r="BE307"/>
  <c r="BE313"/>
  <c r="BE315"/>
  <c r="BE368"/>
  <c r="BE369"/>
  <c r="BE373"/>
  <c r="BE377"/>
  <c r="BE385"/>
  <c r="BE389"/>
  <c r="BE393"/>
  <c i="3" r="E48"/>
  <c r="J52"/>
  <c r="BE98"/>
  <c r="BE101"/>
  <c r="BE135"/>
  <c r="BE147"/>
  <c r="BE150"/>
  <c r="BE153"/>
  <c r="BE155"/>
  <c r="BE158"/>
  <c r="BE160"/>
  <c r="BE188"/>
  <c r="BE193"/>
  <c r="BE201"/>
  <c r="BE207"/>
  <c r="BE211"/>
  <c r="BE214"/>
  <c r="BE216"/>
  <c r="BE219"/>
  <c r="BE258"/>
  <c r="BE274"/>
  <c r="BE279"/>
  <c i="2" r="J96"/>
  <c r="J62"/>
  <c i="3" r="BE116"/>
  <c r="BE129"/>
  <c r="BE169"/>
  <c r="BE171"/>
  <c r="BE173"/>
  <c r="BE195"/>
  <c r="BE198"/>
  <c r="BE222"/>
  <c r="BE225"/>
  <c r="BE241"/>
  <c r="BE246"/>
  <c r="BE265"/>
  <c r="BE278"/>
  <c r="BE289"/>
  <c r="BE293"/>
  <c r="BE296"/>
  <c r="BE298"/>
  <c r="BE303"/>
  <c r="BE323"/>
  <c r="BE326"/>
  <c r="BE341"/>
  <c r="BE369"/>
  <c r="BE381"/>
  <c r="BE383"/>
  <c r="BE387"/>
  <c r="BE399"/>
  <c r="BE407"/>
  <c r="F55"/>
  <c r="BE92"/>
  <c r="BE95"/>
  <c r="BE108"/>
  <c r="BE113"/>
  <c r="BE119"/>
  <c r="BE122"/>
  <c r="BE132"/>
  <c r="BE180"/>
  <c r="BE186"/>
  <c r="BE190"/>
  <c r="BE227"/>
  <c r="BE229"/>
  <c r="BE301"/>
  <c r="BE310"/>
  <c r="BE313"/>
  <c r="BE320"/>
  <c r="BE335"/>
  <c r="BE344"/>
  <c r="BE354"/>
  <c r="BE357"/>
  <c r="BE365"/>
  <c r="BE375"/>
  <c r="BE393"/>
  <c r="BE397"/>
  <c r="BE404"/>
  <c r="BE409"/>
  <c r="BE412"/>
  <c r="BE103"/>
  <c r="BE125"/>
  <c r="BE139"/>
  <c r="BE144"/>
  <c r="BE167"/>
  <c r="BE172"/>
  <c r="BE177"/>
  <c r="BE204"/>
  <c r="BE235"/>
  <c r="BE271"/>
  <c r="BE276"/>
  <c r="BE346"/>
  <c r="BE371"/>
  <c r="BE378"/>
  <c r="BE384"/>
  <c r="BE389"/>
  <c r="BE391"/>
  <c r="BE395"/>
  <c r="BE401"/>
  <c r="BE406"/>
  <c r="BE411"/>
  <c r="BE413"/>
  <c i="2" r="BE95"/>
  <c r="BE97"/>
  <c r="BE100"/>
  <c r="BE129"/>
  <c r="BE147"/>
  <c r="BE153"/>
  <c r="BE155"/>
  <c r="BE169"/>
  <c r="BE203"/>
  <c r="BE206"/>
  <c r="BE208"/>
  <c r="BE211"/>
  <c r="BE213"/>
  <c r="BE223"/>
  <c r="BE230"/>
  <c r="BE242"/>
  <c r="BE250"/>
  <c r="BE253"/>
  <c r="BE267"/>
  <c r="BE306"/>
  <c r="BE310"/>
  <c r="BE314"/>
  <c r="BE349"/>
  <c r="BE364"/>
  <c r="BE408"/>
  <c r="BE417"/>
  <c r="BE454"/>
  <c r="BE465"/>
  <c r="BE485"/>
  <c r="BE486"/>
  <c r="BE493"/>
  <c r="BE527"/>
  <c r="F55"/>
  <c r="BE124"/>
  <c r="BE134"/>
  <c r="BE137"/>
  <c r="BE166"/>
  <c r="BE175"/>
  <c r="BE182"/>
  <c r="BE188"/>
  <c r="BE219"/>
  <c r="BE224"/>
  <c r="BE238"/>
  <c r="BE246"/>
  <c r="BE255"/>
  <c r="BE258"/>
  <c r="BE282"/>
  <c r="BE329"/>
  <c r="BE345"/>
  <c r="BE350"/>
  <c r="BE369"/>
  <c r="BE378"/>
  <c r="BE380"/>
  <c r="BE393"/>
  <c r="BE420"/>
  <c r="BE435"/>
  <c r="BE441"/>
  <c r="BE469"/>
  <c r="BE479"/>
  <c r="BE482"/>
  <c r="BE489"/>
  <c r="BE491"/>
  <c r="J52"/>
  <c r="BE103"/>
  <c r="BE112"/>
  <c r="BE115"/>
  <c r="BE118"/>
  <c r="BE121"/>
  <c r="BE172"/>
  <c r="BE178"/>
  <c r="BE185"/>
  <c r="BE197"/>
  <c r="BE200"/>
  <c r="BE226"/>
  <c r="BE233"/>
  <c r="BE248"/>
  <c r="BE261"/>
  <c r="BE271"/>
  <c r="BE276"/>
  <c r="BE293"/>
  <c r="BE295"/>
  <c r="BE342"/>
  <c r="BE360"/>
  <c r="BE373"/>
  <c r="BE375"/>
  <c r="BE395"/>
  <c r="BE451"/>
  <c r="BE472"/>
  <c r="BE476"/>
  <c r="BE499"/>
  <c r="BE501"/>
  <c r="BE505"/>
  <c r="BE510"/>
  <c r="BE512"/>
  <c r="BE513"/>
  <c r="BE515"/>
  <c r="BE518"/>
  <c r="BE521"/>
  <c r="E48"/>
  <c r="BE106"/>
  <c r="BE109"/>
  <c r="BE140"/>
  <c r="BE144"/>
  <c r="BE162"/>
  <c r="BE192"/>
  <c r="BE221"/>
  <c r="BE264"/>
  <c r="BE274"/>
  <c r="BE279"/>
  <c r="BE285"/>
  <c r="BE287"/>
  <c r="BE291"/>
  <c r="BE336"/>
  <c r="BE347"/>
  <c r="BE367"/>
  <c r="BE443"/>
  <c r="BE495"/>
  <c r="BE497"/>
  <c r="BE503"/>
  <c r="BE507"/>
  <c r="BE524"/>
  <c r="BE526"/>
  <c r="BE529"/>
  <c r="BE531"/>
  <c r="BE532"/>
  <c r="BE533"/>
  <c r="BE536"/>
  <c r="BE539"/>
  <c r="F35"/>
  <c i="1" r="BB55"/>
  <c i="5" r="F35"/>
  <c i="1" r="BB58"/>
  <c i="2" r="F34"/>
  <c i="1" r="BA55"/>
  <c i="2" r="J34"/>
  <c i="1" r="AW55"/>
  <c i="4" r="J34"/>
  <c i="1" r="AW57"/>
  <c i="4" r="F34"/>
  <c i="1" r="BA57"/>
  <c i="5" r="F34"/>
  <c i="1" r="BA58"/>
  <c i="5" r="F36"/>
  <c i="1" r="BC58"/>
  <c i="3" r="F34"/>
  <c i="1" r="BA56"/>
  <c i="3" r="F37"/>
  <c i="1" r="BD56"/>
  <c i="4" r="F35"/>
  <c i="1" r="BB57"/>
  <c i="3" r="F35"/>
  <c i="1" r="BB56"/>
  <c i="2" r="F37"/>
  <c i="1" r="BD55"/>
  <c i="4" r="F36"/>
  <c i="1" r="BC57"/>
  <c i="4" r="F37"/>
  <c i="1" r="BD57"/>
  <c i="3" r="J34"/>
  <c i="1" r="AW56"/>
  <c i="5" r="J34"/>
  <c i="1" r="AW58"/>
  <c i="2" r="F36"/>
  <c i="1" r="BC55"/>
  <c i="3" r="F36"/>
  <c i="1" r="BC56"/>
  <c i="4" l="1" r="R89"/>
  <c i="2" r="T93"/>
  <c r="R92"/>
  <c i="5" r="P85"/>
  <c r="P84"/>
  <c i="1" r="AU58"/>
  <c i="4" r="T182"/>
  <c r="T89"/>
  <c r="P182"/>
  <c r="P89"/>
  <c i="1" r="AU57"/>
  <c i="2" r="T92"/>
  <c i="3" r="R89"/>
  <c r="T90"/>
  <c r="T89"/>
  <c r="T209"/>
  <c r="P90"/>
  <c i="2" r="BK93"/>
  <c r="J93"/>
  <c r="J60"/>
  <c i="4" r="BK182"/>
  <c i="2" r="P269"/>
  <c r="P92"/>
  <c i="1" r="AU55"/>
  <c i="5" r="T85"/>
  <c r="T84"/>
  <c i="3" r="P209"/>
  <c r="P89"/>
  <c i="1" r="AU56"/>
  <c i="4" r="BK90"/>
  <c r="J90"/>
  <c r="J60"/>
  <c i="2" r="BK269"/>
  <c r="J269"/>
  <c r="J66"/>
  <c i="3" r="BK90"/>
  <c r="J90"/>
  <c r="J60"/>
  <c i="5" r="BK85"/>
  <c r="J85"/>
  <c r="J60"/>
  <c i="4" r="J33"/>
  <c i="1" r="AV57"/>
  <c r="AT57"/>
  <c i="5" r="J33"/>
  <c i="1" r="AV58"/>
  <c r="AT58"/>
  <c r="BD54"/>
  <c r="W33"/>
  <c i="3" r="J33"/>
  <c i="1" r="AV56"/>
  <c r="AT56"/>
  <c r="BB54"/>
  <c r="AX54"/>
  <c r="BA54"/>
  <c r="AW54"/>
  <c r="AK30"/>
  <c r="BC54"/>
  <c r="AY54"/>
  <c i="4" r="F33"/>
  <c i="1" r="AZ57"/>
  <c i="2" r="J33"/>
  <c i="1" r="AV55"/>
  <c r="AT55"/>
  <c i="3" r="F33"/>
  <c i="1" r="AZ56"/>
  <c i="5" r="F33"/>
  <c i="1" r="AZ58"/>
  <c i="2" r="F33"/>
  <c i="1" r="AZ55"/>
  <c i="4" l="1" r="BK89"/>
  <c r="J89"/>
  <c i="5" r="BK84"/>
  <c r="J84"/>
  <c r="J59"/>
  <c i="4" r="J182"/>
  <c r="J65"/>
  <c i="2" r="BK92"/>
  <c r="J92"/>
  <c r="J59"/>
  <c i="3" r="BK89"/>
  <c r="J89"/>
  <c i="4" r="J30"/>
  <c i="1" r="AG57"/>
  <c r="AU54"/>
  <c i="3" r="J30"/>
  <c i="1" r="AG56"/>
  <c r="W32"/>
  <c r="W30"/>
  <c r="W31"/>
  <c r="AZ54"/>
  <c r="W29"/>
  <c i="3" l="1" r="J39"/>
  <c i="4" r="J39"/>
  <c i="3" r="J59"/>
  <c i="4" r="J59"/>
  <c i="1" r="AN56"/>
  <c r="AN57"/>
  <c i="2" r="J30"/>
  <c i="1" r="AG55"/>
  <c r="AN55"/>
  <c i="5" r="J30"/>
  <c i="1" r="AG58"/>
  <c r="AV54"/>
  <c r="AK29"/>
  <c i="2" l="1" r="J39"/>
  <c i="5" r="J39"/>
  <c i="1" r="AN58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<sst xmlns="http://schemas.openxmlformats.org/spreadsheetml/2006/main">
  <si>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</si>
  <si>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</si>
  <si>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</si>
  <si>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</si>
  <si>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</si>
  <si>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{33aae096-1361-4896-ad2e-99ac6d4aa43a}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</si>
  <si>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</si>
  <si>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</si>
  <si>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</si>
  <si>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</si>
  <si>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</si>
  <si>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</si>
  <si>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</si>
  <si>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</si>
  <si>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23-03_MS_Terronska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</si>
  <si>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</si>
  <si>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</si>
  <si>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MŠ Terronská 20/200, Praha 6 - rekonstrukce střech</t>
  </si>
  <si>
    <t>KSO:</t>
  </si>
  <si>
    <t>801 31 13</t>
  </si>
  <si>
    <t>CC-CZ:</t>
  </si>
  <si>
    <t/>
  </si>
  <si>
    <t>Místo:</t>
  </si>
  <si>
    <t>Terronská 20/200, Praha 6</t>
  </si>
  <si>
    <t>Datum:</t>
  </si>
  <si>
    <t>2. 3. 2023</t>
  </si>
  <si>
    <t>Zadavatel:</t>
  </si>
  <si>
    <t>IČ:</t>
  </si>
  <si>
    <t>MČ Praha 6, Čs. armády 601/23, 160 52 Praha 6</t>
  </si>
  <si>
    <t>DIČ:</t>
  </si>
  <si>
    <t>Uchazeč:</t>
  </si>
  <si>
    <t>Vyplň údaj</t>
  </si>
  <si>
    <t>Projektant:</t>
  </si>
  <si>
    <t>Ing.Vít Kocourek, Prosecká 633/115, 190 00 Praha 9</t>
  </si>
  <si>
    <t>True</t>
  </si>
  <si>
    <t>Zpracovatel:</t>
  </si>
  <si>
    <t>Tomáš Vašek, Sněhurčina 710, Liberec 15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</si>
  <si>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</si>
  <si>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</si>
  <si>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</si>
  <si>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</si>
  <si>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</si>
  <si>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</si>
  <si>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</si>
  <si>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</si>
  <si>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</si>
  <si>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</si>
  <si>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</si>
  <si>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</si>
  <si>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</si>
  <si>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</si>
  <si>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</si>
  <si>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</si>
  <si>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</si>
  <si>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</si>
  <si>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</si>
  <si>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</si>
  <si>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</si>
  <si>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</si>
  <si>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</si>
  <si>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</si>
  <si>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</si>
  <si>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</si>
  <si>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</si>
  <si>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</si>
  <si>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</si>
  <si>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</si>
  <si>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</si>
  <si>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</si>
  <si>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</si>
  <si>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</si>
  <si>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</si>
  <si>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</si>
  <si>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</si>
  <si>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</si>
  <si>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</si>
  <si>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</si>
  <si>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</si>
  <si>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</si>
  <si>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Hlavní střecha</t>
  </si>
  <si>
    <t>STA</t>
  </si>
  <si>
    <t>1</t>
  </si>
  <si>
    <t>{1439ecd1-3fe0-4102-a45c-45c239b9b850}</t>
  </si>
  <si>
    <t>2</t>
  </si>
  <si>
    <t>02</t>
  </si>
  <si>
    <t>Střecha nad keramikou</t>
  </si>
  <si>
    <t>{f653abbf-3e68-4803-8dae-522a7079e1f1}</t>
  </si>
  <si>
    <t>03</t>
  </si>
  <si>
    <t>Střecha nad schodištěm</t>
  </si>
  <si>
    <t>{a36a4b5e-c2d3-4fb4-92bd-2850b4553f53}</t>
  </si>
  <si>
    <t>VRN</t>
  </si>
  <si>
    <t>Vedlejší a ostatní rozpočtové náklady</t>
  </si>
  <si>
    <t>VON</t>
  </si>
  <si>
    <t>{8dfc0ee1-5749-46f1-bd56-2ea75a87ea47}</t>
  </si>
  <si>
    <t>DStrH</t>
  </si>
  <si>
    <t>Plocha střechy - demontáž</t>
  </si>
  <si>
    <t>m2</t>
  </si>
  <si>
    <t>385,96</t>
  </si>
  <si>
    <t>LF2</t>
  </si>
  <si>
    <t>Fasáddní lešení přes 10 m</t>
  </si>
  <si>
    <t>93,511</t>
  </si>
  <si>
    <t>KRYCÍ LIST SOUPISU PRACÍ</t>
  </si>
  <si>
    <t>LP2</t>
  </si>
  <si>
    <t>Lešeňová podlaha přes 10 m</t>
  </si>
  <si>
    <t>7,501</t>
  </si>
  <si>
    <t>LF1</t>
  </si>
  <si>
    <t>Fasádní lešení do 10 m</t>
  </si>
  <si>
    <t>501,384</t>
  </si>
  <si>
    <t>LP1</t>
  </si>
  <si>
    <t>Lešeňová podlaha do 10 m</t>
  </si>
  <si>
    <t>42,024</t>
  </si>
  <si>
    <t>LPl</t>
  </si>
  <si>
    <t>Lešeňová plachta</t>
  </si>
  <si>
    <t>638,895</t>
  </si>
  <si>
    <t>Objekt:</t>
  </si>
  <si>
    <t>StrR</t>
  </si>
  <si>
    <t>Plocha střechy - rohové pole</t>
  </si>
  <si>
    <t>54,279</t>
  </si>
  <si>
    <t>01 - Hlavní střecha</t>
  </si>
  <si>
    <t>StrK</t>
  </si>
  <si>
    <t>Plocha střechy - krajní pole</t>
  </si>
  <si>
    <t>113,846</t>
  </si>
  <si>
    <t>Str</t>
  </si>
  <si>
    <t>Plocha střechy</t>
  </si>
  <si>
    <t>398,659</t>
  </si>
  <si>
    <t>StrS</t>
  </si>
  <si>
    <t>Vytažení izolace na svislé konstrukce</t>
  </si>
  <si>
    <t>57,038</t>
  </si>
  <si>
    <t>StrZ</t>
  </si>
  <si>
    <t>Zesílení hydroizolace na ploše vodorovné</t>
  </si>
  <si>
    <t>m</t>
  </si>
  <si>
    <t>51,218</t>
  </si>
  <si>
    <t>StrSG</t>
  </si>
  <si>
    <t>Vytažení geotextilie na svislé konstrukce</t>
  </si>
  <si>
    <t>7,549</t>
  </si>
  <si>
    <t>BD</t>
  </si>
  <si>
    <t>Betonová dlažba pod jednotky tepelného čerpadla</t>
  </si>
  <si>
    <t>3,12</t>
  </si>
  <si>
    <t>Ma</t>
  </si>
  <si>
    <t>Malba</t>
  </si>
  <si>
    <t>2,466</t>
  </si>
  <si>
    <t>Na</t>
  </si>
  <si>
    <t>Nátěr jímacích tyčí</t>
  </si>
  <si>
    <t>2,45</t>
  </si>
  <si>
    <t>DStrS</t>
  </si>
  <si>
    <t>Demontáž izolace ze svislých konstrukcí</t>
  </si>
  <si>
    <t>9,103</t>
  </si>
  <si>
    <t>L1</t>
  </si>
  <si>
    <t>Poplastovaná lišta - pásek</t>
  </si>
  <si>
    <t>87,244</t>
  </si>
  <si>
    <t>L2</t>
  </si>
  <si>
    <t>Poplastovaná lišta - koutová</t>
  </si>
  <si>
    <t>14,81</t>
  </si>
  <si>
    <t>L3</t>
  </si>
  <si>
    <t>Poplastovaná lišta - rohová</t>
  </si>
  <si>
    <t>1,02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</si>
  <si>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</si>
  <si>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</si>
  <si>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</si>
  <si>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</si>
  <si>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</si>
  <si>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</si>
  <si>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</si>
  <si>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</si>
  <si>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</si>
  <si>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</si>
  <si>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</si>
  <si>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</si>
  <si>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</si>
  <si>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</si>
  <si>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</si>
  <si>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</si>
  <si>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</si>
  <si>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</si>
  <si>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</si>
  <si>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</si>
  <si>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</si>
  <si>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</si>
  <si>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</si>
  <si>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</si>
  <si>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</si>
  <si>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</si>
  <si>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</si>
  <si>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</si>
  <si>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</si>
  <si>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</si>
  <si>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</si>
  <si>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</si>
  <si>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</si>
  <si>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</si>
  <si>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</si>
  <si>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</si>
  <si>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340237212.1</t>
  </si>
  <si>
    <t>Nadezdění prahu pod nové dveře porobetonovou tvarovkou, tloušťka 300 mm, výška 150 mm, délka 1020 mm</t>
  </si>
  <si>
    <t>kus</t>
  </si>
  <si>
    <t>4</t>
  </si>
  <si>
    <t>-1659295690</t>
  </si>
  <si>
    <t>6</t>
  </si>
  <si>
    <t>Úpravy povrchů, podlahy a osazování výplní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</si>
  <si>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</si>
  <si>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</si>
  <si>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CS ÚRS 2023 01</t>
  </si>
  <si>
    <t>-1775971553</t>
  </si>
  <si>
    <t>Online PSC</t>
  </si>
  <si>
    <t>https://podminky.urs.cz/item/CS_URS_2023_01/622143004</t>
  </si>
  <si>
    <t>VV</t>
  </si>
  <si>
    <t>1,02+1,85*2</t>
  </si>
  <si>
    <t>M</t>
  </si>
  <si>
    <t>59051476</t>
  </si>
  <si>
    <t>profil začišťovací PVC 9mm s výztužnou tkaninou pro ostění ETICS</t>
  </si>
  <si>
    <t>8</t>
  </si>
  <si>
    <t>-1401833391</t>
  </si>
  <si>
    <t>(1,02+1,85*2)*1,10</t>
  </si>
  <si>
    <t>5,192*1,05 'Přepočtené koeficientem množství</t>
  </si>
  <si>
    <t>622212021.1</t>
  </si>
  <si>
    <t>Montáž doplnění kontaktního zateplení šířky 200 mm lepením desek z polystyrenu tl.120 mm</t>
  </si>
  <si>
    <t>-157704466</t>
  </si>
  <si>
    <t>"detail D04 - vytažení na stěnu schodiště na boku u okapu</t>
  </si>
  <si>
    <t>0,72</t>
  </si>
  <si>
    <t>5</t>
  </si>
  <si>
    <t>28376444</t>
  </si>
  <si>
    <t>deska XPS hrana rovná a strukturovaný povrch 300kPa tl 120mm</t>
  </si>
  <si>
    <t>526539406</t>
  </si>
  <si>
    <t>P</t>
  </si>
  <si>
    <t>Poznámka k položce:_x000d_
- λD=0,036 W/mK_x000d_
- pevnost v tlaku dle ČSN EN 826 σ10 = min. 300 kPa_x000d_
- modul pružnosti v tlaku E=20000 kPa</t>
  </si>
  <si>
    <t>0,72*0,20*1,10</t>
  </si>
  <si>
    <t>622212051</t>
  </si>
  <si>
    <t>Montáž kontaktního zateplení vnějšího ostění, nadpraží nebo parapetu lepením z polystyrenových desek hloubky špalet přes 200 do 400 mm, tloušťky desek do 40 mm</t>
  </si>
  <si>
    <t>2114129371</t>
  </si>
  <si>
    <t>https://podminky.urs.cz/item/CS_URS_2023_01/622212051</t>
  </si>
  <si>
    <t>7</t>
  </si>
  <si>
    <t>28375932</t>
  </si>
  <si>
    <t>deska EPS 70 fasádní λ=0,039 tl 40mm</t>
  </si>
  <si>
    <t>-1930932853</t>
  </si>
  <si>
    <t>(1,02+1,85*2)*0,30*1,10</t>
  </si>
  <si>
    <t>1,558*1,1 'Přepočtené koeficientem množství</t>
  </si>
  <si>
    <t>622252002</t>
  </si>
  <si>
    <t>Montáž profilů kontaktního zateplení ostatních stěnových, dilatačních apod. lepených do tmelu</t>
  </si>
  <si>
    <t>-1067462166</t>
  </si>
  <si>
    <t>https://podminky.urs.cz/item/CS_URS_2023_01/622252002</t>
  </si>
  <si>
    <t>9</t>
  </si>
  <si>
    <t>63127466</t>
  </si>
  <si>
    <t>profil rohový Al 23x23mm s výztužnou tkaninou š 100mm pro ETICS</t>
  </si>
  <si>
    <t>809895392</t>
  </si>
  <si>
    <t>10</t>
  </si>
  <si>
    <t>623111111.1</t>
  </si>
  <si>
    <t>Vyspravení povrchu vnějšího a vnitřního ostění a nadpraží po vybouraném kontaktním zateplovacím systému</t>
  </si>
  <si>
    <t>-719620971</t>
  </si>
  <si>
    <t>Poznámka k položce:_x000d_
- včetně odstranění zbytků lepidla</t>
  </si>
  <si>
    <t>(1,02+1,85*2)*0,45</t>
  </si>
  <si>
    <t>11</t>
  </si>
  <si>
    <t>623531022.1</t>
  </si>
  <si>
    <t>Omítka tenkovrstvá vnějšího ostění a nadpraží včetně systémové penetrace a napojení na stávající omítku</t>
  </si>
  <si>
    <t>1599201633</t>
  </si>
  <si>
    <t>Poznámka k položce:_x000d_
- barva a zrnitost shodná se stávající omítkou</t>
  </si>
  <si>
    <t>(1,02+1,85*2)*0,29</t>
  </si>
  <si>
    <t>(1,02+2,05*2)*0,20</t>
  </si>
  <si>
    <t>Součet</t>
  </si>
  <si>
    <t>12</t>
  </si>
  <si>
    <t>629995101</t>
  </si>
  <si>
    <t>Očištění vnějších ploch tlakovou vodou omytím</t>
  </si>
  <si>
    <t>-1691110559</t>
  </si>
  <si>
    <t>https://podminky.urs.cz/item/CS_URS_2023_01/629995101</t>
  </si>
  <si>
    <t>(1,02+2,05*2)*0,20*2</t>
  </si>
  <si>
    <t>13</t>
  </si>
  <si>
    <t>631311116</t>
  </si>
  <si>
    <t>Mazanina z betonu prostého bez zvýšených nároků na prostředí tl. přes 50 do 80 mm tř. C 25/30</t>
  </si>
  <si>
    <t>m3</t>
  </si>
  <si>
    <t>-1425310582</t>
  </si>
  <si>
    <t>https://podminky.urs.cz/item/CS_URS_2023_01/631311116</t>
  </si>
  <si>
    <t>DStrH*0,05</t>
  </si>
  <si>
    <t>14</t>
  </si>
  <si>
    <t>631319171</t>
  </si>
  <si>
    <t>Příplatek k cenám mazanin za stržení povrchu spodní vrstvy mazaniny latí před vložením výztuže nebo pletiva pro tl. obou vrstev mazaniny přes 50 do 80 mm</t>
  </si>
  <si>
    <t>-952596341</t>
  </si>
  <si>
    <t>https://podminky.urs.cz/item/CS_URS_2023_01/631319171</t>
  </si>
  <si>
    <t>631362021</t>
  </si>
  <si>
    <t>Výztuž mazanin ze svařovaných sítí z drátů typu KARI</t>
  </si>
  <si>
    <t>t</t>
  </si>
  <si>
    <t>546456463</t>
  </si>
  <si>
    <t>https://podminky.urs.cz/item/CS_URS_2023_01/631362021</t>
  </si>
  <si>
    <t>"150/4x150/4 mm</t>
  </si>
  <si>
    <t>DStrH*1,36*0,001*1,17</t>
  </si>
  <si>
    <t>16</t>
  </si>
  <si>
    <t>632481213</t>
  </si>
  <si>
    <t>Separační vrstva k oddělení podlahových vrstev z polyetylénové fólie</t>
  </si>
  <si>
    <t>1872345741</t>
  </si>
  <si>
    <t>https://podminky.urs.cz/item/CS_URS_2023_01/632481213</t>
  </si>
  <si>
    <t>17</t>
  </si>
  <si>
    <t>637211121.1</t>
  </si>
  <si>
    <t>Betonové dlaždice tl. 40 mm pro osazení vnějších jednotek tepelného čerpadla</t>
  </si>
  <si>
    <t>1688411020</t>
  </si>
  <si>
    <t>Poznámka k položce:_x000d_
- přírodní šedivá barva, formát min. 400x400, max 500x500mm, tl. 40 mm _x000d_
- pro venkovní použití, hrany budou sražené</t>
  </si>
  <si>
    <t>0,80*1,30*3</t>
  </si>
  <si>
    <t>Mezisoučet</t>
  </si>
  <si>
    <t>Ostatní konstrukce a práce, bourání</t>
  </si>
  <si>
    <t>18</t>
  </si>
  <si>
    <t>929991001.1</t>
  </si>
  <si>
    <t>Provizorní zakrytí plochy střechy pro případ nepříznivého počasí, včetně následného odkrytí</t>
  </si>
  <si>
    <t>-207632787</t>
  </si>
  <si>
    <t>Str*1,15</t>
  </si>
  <si>
    <t>19</t>
  </si>
  <si>
    <t>941112111</t>
  </si>
  <si>
    <t>Montáž lešení řadového trubkového lehkého pracovního bez podlah s provozním zatížením tř. 3 do 200 kg/m2 šířky tř. W06 od 0,6 do 0,9 m, výšky do 10 m</t>
  </si>
  <si>
    <t>-497293499</t>
  </si>
  <si>
    <t>https://podminky.urs.cz/item/CS_URS_2023_01/941112111</t>
  </si>
  <si>
    <t>8,99*6,00</t>
  </si>
  <si>
    <t>13,438*10,00</t>
  </si>
  <si>
    <t>33,916*6,00</t>
  </si>
  <si>
    <t>(12,00+1,696)*8,00</t>
  </si>
  <si>
    <t>20</t>
  </si>
  <si>
    <t>941112112</t>
  </si>
  <si>
    <t>Montáž lešení řadového trubkového lehkého pracovního bez podlah s provozním zatížením tř. 3 do 200 kg/m2 šířky tř. W06 od 0,6 do 0,9 m, výšky přes 10 do 25 m</t>
  </si>
  <si>
    <t>793238346</t>
  </si>
  <si>
    <t>https://podminky.urs.cz/item/CS_URS_2023_01/941112112</t>
  </si>
  <si>
    <t>(12,501-4,00)*11,00</t>
  </si>
  <si>
    <t>941112211</t>
  </si>
  <si>
    <t>Montáž lešení řadového trubkového lehkého pracovního bez podlah s provozním zatížením tř. 3 do 200 kg/m2 Příplatek za první a každý další den použití lešení k ceně -2111</t>
  </si>
  <si>
    <t>1068828427</t>
  </si>
  <si>
    <t>https://podminky.urs.cz/item/CS_URS_2023_01/941112211</t>
  </si>
  <si>
    <t>LF1*70</t>
  </si>
  <si>
    <t>22</t>
  </si>
  <si>
    <t>941112212</t>
  </si>
  <si>
    <t>Montáž lešení řadového trubkového lehkého pracovního bez podlah s provozním zatížením tř. 3 do 200 kg/m2 Příplatek za první a každý další den použití lešení k ceně -2112</t>
  </si>
  <si>
    <t>418791233</t>
  </si>
  <si>
    <t>https://podminky.urs.cz/item/CS_URS_2023_01/941112212</t>
  </si>
  <si>
    <t>LF2*70</t>
  </si>
  <si>
    <t>23</t>
  </si>
  <si>
    <t>941112811</t>
  </si>
  <si>
    <t>Demontáž lešení řadového trubkového lehkého pracovního bez podlah s provozním zatížením tř. 3 do 200 kg/m2 šířky tř. W06 od 0,6 do 0,9 m, výšky do 10 m</t>
  </si>
  <si>
    <t>1785671387</t>
  </si>
  <si>
    <t>https://podminky.urs.cz/item/CS_URS_2023_01/941112811</t>
  </si>
  <si>
    <t>24</t>
  </si>
  <si>
    <t>941112812</t>
  </si>
  <si>
    <t>Demontáž lešení řadového trubkového lehkého pracovního bez podlah s provozním zatížením tř. 3 do 200 kg/m2 šířky tř. W06 od 0,6 do 0,9 m, výšky přes 10 do 25 m</t>
  </si>
  <si>
    <t>1248716659</t>
  </si>
  <si>
    <t>https://podminky.urs.cz/item/CS_URS_2023_01/941112812</t>
  </si>
  <si>
    <t>25</t>
  </si>
  <si>
    <t>944611111</t>
  </si>
  <si>
    <t>Montáž ochranné plachty zavěšené na konstrukci lešení z textilie z umělých vláken</t>
  </si>
  <si>
    <t>1857518135</t>
  </si>
  <si>
    <t>https://podminky.urs.cz/item/CS_URS_2023_01/944611111</t>
  </si>
  <si>
    <t>LF1+LF2+4,00*11,00</t>
  </si>
  <si>
    <t>26</t>
  </si>
  <si>
    <t>944611211</t>
  </si>
  <si>
    <t>Montáž ochranné plachty Příplatek za první a každý další den použití plachty k ceně -1111</t>
  </si>
  <si>
    <t>-889637739</t>
  </si>
  <si>
    <t>https://podminky.urs.cz/item/CS_URS_2023_01/944611211</t>
  </si>
  <si>
    <t>LPl*70</t>
  </si>
  <si>
    <t>27</t>
  </si>
  <si>
    <t>944611811</t>
  </si>
  <si>
    <t>Demontáž ochranné plachty zavěšené na konstrukci lešení z textilie z umělých vláken</t>
  </si>
  <si>
    <t>-24603526</t>
  </si>
  <si>
    <t>https://podminky.urs.cz/item/CS_URS_2023_01/944611811</t>
  </si>
  <si>
    <t>28</t>
  </si>
  <si>
    <t>949211111</t>
  </si>
  <si>
    <t>Montáž lešeňové podlahy pro trubková lešení z fošen, prken nebo dřevěných sbíjených lešeňových dílců s příčníky nebo podélníky, ve výšce do 10 m</t>
  </si>
  <si>
    <t>-1925708032</t>
  </si>
  <si>
    <t>https://podminky.urs.cz/item/CS_URS_2023_01/949211111</t>
  </si>
  <si>
    <t>(8,99+13,438+33,916+12,00+1,696)*0,60</t>
  </si>
  <si>
    <t>29</t>
  </si>
  <si>
    <t>949211112</t>
  </si>
  <si>
    <t>Montáž lešeňové podlahy pro trubková lešení z fošen, prken nebo dřevěných sbíjených lešeňových dílců s příčníky nebo podélníky, ve výšce přes 10 do 25 m</t>
  </si>
  <si>
    <t>1615934474</t>
  </si>
  <si>
    <t>https://podminky.urs.cz/item/CS_URS_2023_01/949211112</t>
  </si>
  <si>
    <t>12,501*0,60</t>
  </si>
  <si>
    <t>30</t>
  </si>
  <si>
    <t>949211211</t>
  </si>
  <si>
    <t>Montáž lešeňové podlahy pro trubková lešení Příplatek za první a každý další den použití lešení k ceně -1111 nebo -1112</t>
  </si>
  <si>
    <t>-1358761123</t>
  </si>
  <si>
    <t>https://podminky.urs.cz/item/CS_URS_2023_01/949211211</t>
  </si>
  <si>
    <t>(LP1+LP2)*70</t>
  </si>
  <si>
    <t>31</t>
  </si>
  <si>
    <t>949211811</t>
  </si>
  <si>
    <t>Demontáž lešeňové podlahy pro trubková lešení z fošen, prken nebo dřevěných sbíjených lešeňových dílců s příčníky nebo podélníky, ve výšce do 10 m</t>
  </si>
  <si>
    <t>300374383</t>
  </si>
  <si>
    <t>https://podminky.urs.cz/item/CS_URS_2023_01/949211811</t>
  </si>
  <si>
    <t>32</t>
  </si>
  <si>
    <t>949211812</t>
  </si>
  <si>
    <t>Demontáž lešeňové podlahy pro trubková lešení z fošen, prken nebo dřevěných sbíjených lešeňových dílců s příčníky nebo podélníky, ve výšce přes 10 do 25 m</t>
  </si>
  <si>
    <t>1553677590</t>
  </si>
  <si>
    <t>https://podminky.urs.cz/item/CS_URS_2023_01/949211812</t>
  </si>
  <si>
    <t>33</t>
  </si>
  <si>
    <t>949411112</t>
  </si>
  <si>
    <t>Montáž schodišťových a výstupových věží z trubkového lešení o půdorysné ploše do 10 m2, výšky přes 10 do 20 m</t>
  </si>
  <si>
    <t>-1123978765</t>
  </si>
  <si>
    <t>https://podminky.urs.cz/item/CS_URS_2023_01/949411112</t>
  </si>
  <si>
    <t>34</t>
  </si>
  <si>
    <t>949411211</t>
  </si>
  <si>
    <t>Montáž schodišťových a výstupových věží z trubkového lešení Příplatek za první a každý další den použití lešení k ceně -1111 nebo -1112</t>
  </si>
  <si>
    <t>1950632037</t>
  </si>
  <si>
    <t>https://podminky.urs.cz/item/CS_URS_2023_01/949411211</t>
  </si>
  <si>
    <t>11,00*70</t>
  </si>
  <si>
    <t>35</t>
  </si>
  <si>
    <t>949411812</t>
  </si>
  <si>
    <t>Demontáž schodišťových a výstupových věží z trubkového lešení o půdorysné ploše do 10 m2, výšky přes 10 do 20 m</t>
  </si>
  <si>
    <t>1376342948</t>
  </si>
  <si>
    <t>https://podminky.urs.cz/item/CS_URS_2023_01/949411812</t>
  </si>
  <si>
    <t>36</t>
  </si>
  <si>
    <t>952901111</t>
  </si>
  <si>
    <t>Vyčištění budov nebo objektů před předáním do užívání budov bytové nebo občanské výstavby, světlé výšky podlaží do 4 m</t>
  </si>
  <si>
    <t>CS ÚRS 2022 02</t>
  </si>
  <si>
    <t>748653652</t>
  </si>
  <si>
    <t>https://podminky.urs.cz/item/CS_URS_2022_02/952901111</t>
  </si>
  <si>
    <t>"dle poznámky k souboru cen položky 952 90-1111 se do výměry započítává 1/3 plochy</t>
  </si>
  <si>
    <t>32,89*13,24*1/3</t>
  </si>
  <si>
    <t>(-(2,95*1,02+7,30*3,52+3,05*0,72)+1,10*0,17)*1/3</t>
  </si>
  <si>
    <t>37</t>
  </si>
  <si>
    <t>955010020.1</t>
  </si>
  <si>
    <t>Demontáž stávající hromosvodové soustavy</t>
  </si>
  <si>
    <t>kpl</t>
  </si>
  <si>
    <t>532914588</t>
  </si>
  <si>
    <t>Poznámka k položce:_x000d_
- demontáž mřížové soustavy s jímacími tyčemi (svody a zemnění beze změny)</t>
  </si>
  <si>
    <t>38</t>
  </si>
  <si>
    <t>955010030.1</t>
  </si>
  <si>
    <t>Nová hromosvodová soustava dle ČSN 341390</t>
  </si>
  <si>
    <t>-317488163</t>
  </si>
  <si>
    <t>Poznámka k položce:_x000d_
- montáž a dodávka_x000d_
- nová hromosvodová soustava tvořená vhodným seskupením jímacího drátu, pomocných a tyčových jímačů tak, aby tvořily ochranný prostor nad střechou a všemi převyšujícími předměty a přístavky na střeše. _x000d__x000d_
- provedení ve stejné mřížové soustavě s jímacími tyčemi v ploše střechy u kovových prvků a pomocnými jímači u atik dle ČSN 341390. _x000d__x000d_
- hromosvodová jímací soustava připojena na stávající zemnící soustavu na stávající svody vedené přibližně v rozích objektů. _x000d__x000d_
- včetně revize střešní části hromosvodu dle ČSN 341390</t>
  </si>
  <si>
    <t>39</t>
  </si>
  <si>
    <t>965010010.1</t>
  </si>
  <si>
    <t>Zkrácení stávajícího litinového potrubí odvětrání kanalizace</t>
  </si>
  <si>
    <t>-280837245</t>
  </si>
  <si>
    <t>40</t>
  </si>
  <si>
    <t>955020010.1</t>
  </si>
  <si>
    <t>Demontáž, přemístění na deponii, uskladnění a zpětná montáž vnějších jednotek tepelného čerpadla</t>
  </si>
  <si>
    <t>-600950611</t>
  </si>
  <si>
    <t>Poznámka k položce:_x000d_
- včetně odpojení a zpětného napojení na stávající soustavu</t>
  </si>
  <si>
    <t>41</t>
  </si>
  <si>
    <t>965042141</t>
  </si>
  <si>
    <t>Bourání mazanin betonových nebo z litého asfaltu tl. do 100 mm, plochy přes 4 m2</t>
  </si>
  <si>
    <t>2002689352</t>
  </si>
  <si>
    <t>https://podminky.urs.cz/item/CS_URS_2023_01/965042141</t>
  </si>
  <si>
    <t>"betonová mazanina tl.50 mm</t>
  </si>
  <si>
    <t>42</t>
  </si>
  <si>
    <t>965082941</t>
  </si>
  <si>
    <t>Odstranění násypu pod podlahami nebo ochranného násypu na střechách tl. přes 200 mm jakékoliv plochy</t>
  </si>
  <si>
    <t>-1743494004</t>
  </si>
  <si>
    <t>https://podminky.urs.cz/item/CS_URS_2023_01/965082941</t>
  </si>
  <si>
    <t>DStrH*(0,155+0,35)/2</t>
  </si>
  <si>
    <t>43</t>
  </si>
  <si>
    <t>966081121</t>
  </si>
  <si>
    <t>Bourání kontaktního zateplení včetně povrchové úpravy omítkou nebo nátěrem malých ploch, jakékoli tloušťky, včetně vyřezání, plochy jednotlivě do 1,0 m2</t>
  </si>
  <si>
    <t>-1098791417</t>
  </si>
  <si>
    <t>https://podminky.urs.cz/item/CS_URS_2023_01/966081121</t>
  </si>
  <si>
    <t>"detail D04</t>
  </si>
  <si>
    <t>"720x200 mm</t>
  </si>
  <si>
    <t>44</t>
  </si>
  <si>
    <t>966081123</t>
  </si>
  <si>
    <t>Bourání kontaktního zateplení včetně povrchové úpravy omítkou nebo nátěrem malých ploch, jakékoli tloušťky, včetně vyřezání, plochy jednotlivě přes 1 do 2,0 m2</t>
  </si>
  <si>
    <t>-1695967919</t>
  </si>
  <si>
    <t>https://podminky.urs.cz/item/CS_URS_2023_01/966081123</t>
  </si>
  <si>
    <t>"stávající ostění a nadpraží dveří (šířka 300 mm)</t>
  </si>
  <si>
    <t>45</t>
  </si>
  <si>
    <t>968082022</t>
  </si>
  <si>
    <t>Vybourání plastových rámů oken s křídly, dveřních zárubní, vrat dveřních zárubní, plochy přes 2 do 4 m2</t>
  </si>
  <si>
    <t>-1773029668</t>
  </si>
  <si>
    <t>https://podminky.urs.cz/item/CS_URS_2023_01/968082022</t>
  </si>
  <si>
    <t>1,02*2,00</t>
  </si>
  <si>
    <t>997</t>
  </si>
  <si>
    <t>Přesun sutě</t>
  </si>
  <si>
    <t>46</t>
  </si>
  <si>
    <t>997013153</t>
  </si>
  <si>
    <t>Vnitrostaveništní doprava suti a vybouraných hmot vodorovně do 50 m svisle s omezením mechanizace pro budovy a haly výšky přes 9 do 12 m</t>
  </si>
  <si>
    <t>1449291419</t>
  </si>
  <si>
    <t>https://podminky.urs.cz/item/CS_URS_2023_01/997013153</t>
  </si>
  <si>
    <t>47</t>
  </si>
  <si>
    <t>997013501</t>
  </si>
  <si>
    <t>Odvoz suti a vybouraných hmot na skládku nebo meziskládku se složením, na vzdálenost do 1 km</t>
  </si>
  <si>
    <t>1829025985</t>
  </si>
  <si>
    <t>https://podminky.urs.cz/item/CS_URS_2023_01/997013501</t>
  </si>
  <si>
    <t>48</t>
  </si>
  <si>
    <t>997013509</t>
  </si>
  <si>
    <t>Odvoz suti a vybouraných hmot na skládku nebo meziskládku se složením, na vzdálenost Příplatek k ceně za každý další i započatý 1 km přes 1 km</t>
  </si>
  <si>
    <t>1990677502</t>
  </si>
  <si>
    <t>https://podminky.urs.cz/item/CS_URS_2023_01/997013509</t>
  </si>
  <si>
    <t>209,802*19 'Přepočtené koeficientem množství</t>
  </si>
  <si>
    <t>49</t>
  </si>
  <si>
    <t>997013601</t>
  </si>
  <si>
    <t>Poplatek za uložení stavebního odpadu na skládce (skládkovné) z prostého betonu zatříděného do Katalogu odpadů pod kódem 17 01 01</t>
  </si>
  <si>
    <t>251422940</t>
  </si>
  <si>
    <t>https://podminky.urs.cz/item/CS_URS_2023_01/997013601</t>
  </si>
  <si>
    <t>50</t>
  </si>
  <si>
    <t>997013631</t>
  </si>
  <si>
    <t>Poplatek za uložení stavebního odpadu na skládce (skládkovné) směsného stavebního a demoličního zatříděného do Katalogu odpadů pod kódem 17 09 04</t>
  </si>
  <si>
    <t>1972218308</t>
  </si>
  <si>
    <t>https://podminky.urs.cz/item/CS_URS_2023_01/997013631</t>
  </si>
  <si>
    <t>136,437+0,155+0,126</t>
  </si>
  <si>
    <t>51</t>
  </si>
  <si>
    <t>997013645</t>
  </si>
  <si>
    <t>Poplatek za uložení stavebního odpadu na skládce (skládkovné) asfaltového bez obsahu dehtu zatříděného do Katalogu odpadů pod kódem 17 03 02</t>
  </si>
  <si>
    <t>32749075</t>
  </si>
  <si>
    <t>https://podminky.urs.cz/item/CS_URS_2023_01/997013645</t>
  </si>
  <si>
    <t>6,368+4,246+0,724+0,483</t>
  </si>
  <si>
    <t>52</t>
  </si>
  <si>
    <t>997013813</t>
  </si>
  <si>
    <t>Poplatek za uložení stavebního odpadu na skládce (skládkovné) z plastických hmot zatříděného do Katalogu odpadů pod kódem 17 02 03</t>
  </si>
  <si>
    <t>-219028111</t>
  </si>
  <si>
    <t>https://podminky.urs.cz/item/CS_URS_2023_01/997013813</t>
  </si>
  <si>
    <t>1,435+0,029</t>
  </si>
  <si>
    <t>53</t>
  </si>
  <si>
    <t>997013814</t>
  </si>
  <si>
    <t>Poplatek za uložení stavebního odpadu na skládce (skládkovné) z izolačních materiálů zatříděného do Katalogu odpadů pod kódem 17 06 04</t>
  </si>
  <si>
    <t>-1676496981</t>
  </si>
  <si>
    <t>https://podminky.urs.cz/item/CS_URS_2023_01/997013814</t>
  </si>
  <si>
    <t>998</t>
  </si>
  <si>
    <t>Přesun hmot</t>
  </si>
  <si>
    <t>54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</si>
  <si>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</si>
  <si>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</si>
  <si>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1608977284</t>
  </si>
  <si>
    <t>https://podminky.urs.cz/item/CS_URS_2023_01/998017002</t>
  </si>
  <si>
    <t>PSV</t>
  </si>
  <si>
    <t>Práce a dodávky PSV</t>
  </si>
  <si>
    <t>712</t>
  </si>
  <si>
    <t>Povlakové krytiny</t>
  </si>
  <si>
    <t>55</t>
  </si>
  <si>
    <t>712311101</t>
  </si>
  <si>
    <t>Provedení povlakové krytiny střech plochých do 10° natěradly a tmely za studena nátěrem lakem penetračním nebo asfaltovým</t>
  </si>
  <si>
    <t>-1797379924</t>
  </si>
  <si>
    <t>https://podminky.urs.cz/item/CS_URS_2023_01/712311101</t>
  </si>
  <si>
    <t>56</t>
  </si>
  <si>
    <t>11163153</t>
  </si>
  <si>
    <t>emulze asfaltová penetrační</t>
  </si>
  <si>
    <t>litr</t>
  </si>
  <si>
    <t>-794833710</t>
  </si>
  <si>
    <t>DStrH*0,35</t>
  </si>
  <si>
    <t>57</t>
  </si>
  <si>
    <t>712340833</t>
  </si>
  <si>
    <t>Odstranění povlakové krytiny střech plochých do 10° z přitavených pásů NAIP v plné ploše třívrstvé</t>
  </si>
  <si>
    <t>67463848</t>
  </si>
  <si>
    <t>https://podminky.urs.cz/item/CS_URS_2023_01/712340833</t>
  </si>
  <si>
    <t>58</t>
  </si>
  <si>
    <t>712340834</t>
  </si>
  <si>
    <t>Odstranění povlakové krytiny střech plochých do 10° z přitavených pásů NAIP v plné ploše Příplatek k ceně - 0833 za každou další vrstvu</t>
  </si>
  <si>
    <t>-1586152321</t>
  </si>
  <si>
    <t>https://podminky.urs.cz/item/CS_URS_2023_01/712340834</t>
  </si>
  <si>
    <t>DStrH*2</t>
  </si>
  <si>
    <t>59</t>
  </si>
  <si>
    <t>712341559</t>
  </si>
  <si>
    <t>Provedení povlakové krytiny střech plochých do 10° pásy přitavením NAIP v plné ploše</t>
  </si>
  <si>
    <t>82928594</t>
  </si>
  <si>
    <t>https://podminky.urs.cz/item/CS_URS_2023_01/712341559</t>
  </si>
  <si>
    <t>60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</si>
  <si>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</si>
  <si>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</si>
  <si>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1669269668</t>
  </si>
  <si>
    <t>DStrH*1,15</t>
  </si>
  <si>
    <t>61</t>
  </si>
  <si>
    <t>712361702</t>
  </si>
  <si>
    <t>Provedení povlakové krytiny střech plochých do 10° fólií přilepenou bodově</t>
  </si>
  <si>
    <t>36261622</t>
  </si>
  <si>
    <t>https://podminky.urs.cz/item/CS_URS_2023_01/712361702</t>
  </si>
  <si>
    <t>"pod vnější jednotky tepelného čerpadla</t>
  </si>
  <si>
    <t>62</t>
  </si>
  <si>
    <t>28322012</t>
  </si>
  <si>
    <t>fólie hydroizolační střešní mPVC mechanicky kotvená tl 1,5mm šedá</t>
  </si>
  <si>
    <t>-484477310</t>
  </si>
  <si>
    <t>BD*1,15</t>
  </si>
  <si>
    <t>63</t>
  </si>
  <si>
    <t>712363115.1</t>
  </si>
  <si>
    <t>Provedení styku nové parotěsné zábrany s odvětrávacím potrubím (parotěsný a vodotěsný)</t>
  </si>
  <si>
    <t>2002225576</t>
  </si>
  <si>
    <t>Poznámka k položce:_x000d_
- včetně dodávky bitumenového pásu</t>
  </si>
  <si>
    <t>64</t>
  </si>
  <si>
    <t>712363351</t>
  </si>
  <si>
    <t>Povlakové krytiny střech plochých do 10° z tvarovaných poplastovaných lišt pro mPVC pásek rš 50 mm</t>
  </si>
  <si>
    <t>-1071059857</t>
  </si>
  <si>
    <t>https://podminky.urs.cz/item/CS_URS_2023_01/712363351</t>
  </si>
  <si>
    <t>"ukončení střechy</t>
  </si>
  <si>
    <t>0,90+32,89+10,29+21,52+13,24</t>
  </si>
  <si>
    <t>"střešní nástavby šachet</t>
  </si>
  <si>
    <t>(0,60*6+0,92+1,10+0,92+0,631+0,68+2,32)*2*0,25</t>
  </si>
  <si>
    <t>(1,50+0,68)*2*0,22</t>
  </si>
  <si>
    <t>(1,17+0,66)*2*0,37</t>
  </si>
  <si>
    <t>"odtah VZT</t>
  </si>
  <si>
    <t>(1,003+0,355)*2*0,37</t>
  </si>
  <si>
    <t>65</t>
  </si>
  <si>
    <t>712363352</t>
  </si>
  <si>
    <t>Povlakové krytiny střech plochých do 10° z tvarovaných poplastovaných lišt pro mPVC vnitřní koutová lišta rš 100 mm</t>
  </si>
  <si>
    <t>1679651976</t>
  </si>
  <si>
    <t>https://podminky.urs.cz/item/CS_URS_2023_01/712363352</t>
  </si>
  <si>
    <t>0,57+10,60+3,64</t>
  </si>
  <si>
    <t>66</t>
  </si>
  <si>
    <t>712363353</t>
  </si>
  <si>
    <t>Povlakové krytiny střech plochých do 10° z tvarovaných poplastovaných lišt pro mPVC vnější koutová lišta rš 100 mm</t>
  </si>
  <si>
    <t>1592143428</t>
  </si>
  <si>
    <t>https://podminky.urs.cz/item/CS_URS_2023_01/712363353</t>
  </si>
  <si>
    <t>67</t>
  </si>
  <si>
    <t>712363604</t>
  </si>
  <si>
    <t>Provedení povlakové krytiny střech plochých do 10° s mechanicky kotvenou izolací včetně položení fólie a horkovzdušného svaření tl. tepelné izolace přes 240 mm budovy výšky do 18 m, kotvené do betonu vnitřní pole</t>
  </si>
  <si>
    <t>-758106763</t>
  </si>
  <si>
    <t>https://podminky.urs.cz/item/CS_URS_2023_01/712363604</t>
  </si>
  <si>
    <t>"Rozdělení a výpočet oblastí ploché střechy dle ČSN EN 1991-1-4, čl.7.2.3</t>
  </si>
  <si>
    <t>"celková plocha</t>
  </si>
  <si>
    <t>32,89*13,24</t>
  </si>
  <si>
    <t>-(2,95*1,02+7,30*3,52+3,05*0,72)+1,10*0,17</t>
  </si>
  <si>
    <t>-0,60*(0,92+1,10+0,92+0,631+0,68+2,32)</t>
  </si>
  <si>
    <t>-1,50*0,68</t>
  </si>
  <si>
    <t>-1,17*0,66</t>
  </si>
  <si>
    <t>-1,003*0,355</t>
  </si>
  <si>
    <t>"odpočet krajního a rohového pole</t>
  </si>
  <si>
    <t>-(StrR+StrK)</t>
  </si>
  <si>
    <t>68</t>
  </si>
  <si>
    <t>712363605</t>
  </si>
  <si>
    <t>Provedení povlakové krytiny střech plochých do 10° s mechanicky kotvenou izolací včetně položení fólie a horkovzdušného svaření tl. tepelné izolace přes 240 mm budovy výšky do 18 m, kotvené do betonu krajní pole</t>
  </si>
  <si>
    <t>-592302005</t>
  </si>
  <si>
    <t>https://podminky.urs.cz/item/CS_URS_2023_01/712363605</t>
  </si>
  <si>
    <t>(32,89-5,50*2)*2,20*2</t>
  </si>
  <si>
    <t>(13,24-3,31*2)*1,324*2</t>
  </si>
  <si>
    <t>69</t>
  </si>
  <si>
    <t>712363606</t>
  </si>
  <si>
    <t>Provedení povlakové krytiny střech plochých do 10° s mechanicky kotvenou izolací včetně položení fólie a horkovzdušného svaření tl. tepelné izolace přes 240 mm budovy výšky do 18 m, kotvené do betonu rohové pole</t>
  </si>
  <si>
    <t>-306839836</t>
  </si>
  <si>
    <t>https://podminky.urs.cz/item/CS_URS_2023_01/712363606</t>
  </si>
  <si>
    <t>(5,50*2,20+1,11*1,324)*4</t>
  </si>
  <si>
    <t>70</t>
  </si>
  <si>
    <t>712363610.1</t>
  </si>
  <si>
    <t>Pojistná zálivka konců fólie mPVC</t>
  </si>
  <si>
    <t>1152641119</t>
  </si>
  <si>
    <t>"na atiku</t>
  </si>
  <si>
    <t>(32,89+13,24-0,15*2)*2</t>
  </si>
  <si>
    <t>71</t>
  </si>
  <si>
    <t>1116281876</t>
  </si>
  <si>
    <t>72</t>
  </si>
  <si>
    <t>712363681</t>
  </si>
  <si>
    <t>Provedení povlakové krytiny střech plochých do 10° s mechanicky kotvenou izolací ostatní práce mechanické kotvení kruhového prostupu do podkladu z betonu nebo pórobetonu</t>
  </si>
  <si>
    <t>343328056</t>
  </si>
  <si>
    <t>https://podminky.urs.cz/item/CS_URS_2023_01/712363681</t>
  </si>
  <si>
    <t>73</t>
  </si>
  <si>
    <t>28342014</t>
  </si>
  <si>
    <t>manžeta těsnící pro prostupy hydroizolací z PVC uzavřená kruhová vnitřní průměr 120-180</t>
  </si>
  <si>
    <t>-2022394256</t>
  </si>
  <si>
    <t>74</t>
  </si>
  <si>
    <t>712363803</t>
  </si>
  <si>
    <t>Odstranění povlakové krytiny střech plochých do 10° s mechanicky kotvenou izolací pro jakoukoli tloušťku izolace budovy výšky do 18 m, kotvené do betonu</t>
  </si>
  <si>
    <t>-1917670020</t>
  </si>
  <si>
    <t>https://podminky.urs.cz/item/CS_URS_2023_01/712363803</t>
  </si>
  <si>
    <t>DPvc</t>
  </si>
  <si>
    <t>75</t>
  </si>
  <si>
    <t>712300854</t>
  </si>
  <si>
    <t>Ostatní práce při odstranění povlakové krytiny střech plochých do 10° lišt poplastovaných</t>
  </si>
  <si>
    <t>1923287226</t>
  </si>
  <si>
    <t>https://podminky.urs.cz/item/CS_URS_2023_01/712300854</t>
  </si>
  <si>
    <t>"dle nových lišt</t>
  </si>
  <si>
    <t>L1+L2+L3</t>
  </si>
  <si>
    <t>76</t>
  </si>
  <si>
    <t>712391171</t>
  </si>
  <si>
    <t>Provedení povlakové krytiny střech plochých do 10° -ostatní práce provedení vrstvy textilní podkladní</t>
  </si>
  <si>
    <t>1013688643</t>
  </si>
  <si>
    <t>https://podminky.urs.cz/item/CS_URS_2023_01/712391171</t>
  </si>
  <si>
    <t>77</t>
  </si>
  <si>
    <t>69311068</t>
  </si>
  <si>
    <t>geotextilie netkaná separační, ochranná, filtrační, drenážní PP 300g/m2</t>
  </si>
  <si>
    <t>-413590561</t>
  </si>
  <si>
    <t>78</t>
  </si>
  <si>
    <t>712391172</t>
  </si>
  <si>
    <t>Provedení povlakové krytiny střech plochých do 10° -ostatní práce provedení vrstvy textilní ochranné</t>
  </si>
  <si>
    <t>-1106515464</t>
  </si>
  <si>
    <t>https://podminky.urs.cz/item/CS_URS_2023_01/712391172</t>
  </si>
  <si>
    <t>79</t>
  </si>
  <si>
    <t>1614292149</t>
  </si>
  <si>
    <t>80</t>
  </si>
  <si>
    <t>712811101</t>
  </si>
  <si>
    <t>Provedení povlakové krytiny střech samostatným vytažením izolačního povlaku za studena na konstrukce převyšující úroveň střechy, nátěrem penetračním</t>
  </si>
  <si>
    <t>1744105360</t>
  </si>
  <si>
    <t>https://podminky.urs.cz/item/CS_URS_2023_01/712811101</t>
  </si>
  <si>
    <t>81</t>
  </si>
  <si>
    <t>-1499868514</t>
  </si>
  <si>
    <t>StrS*0,40</t>
  </si>
  <si>
    <t>82</t>
  </si>
  <si>
    <t>712831101</t>
  </si>
  <si>
    <t>Provedení povlakové krytiny střech samostatným vytažením izolačního povlaku pásy na sucho na konstrukce převyšující úroveň střechy, AIP, NAIP nebo tkaninou</t>
  </si>
  <si>
    <t>-76866667</t>
  </si>
  <si>
    <t>https://podminky.urs.cz/item/CS_URS_2023_01/712831101</t>
  </si>
  <si>
    <t xml:space="preserve">"pod klempířské prvky </t>
  </si>
  <si>
    <t>(0,60*6+0,92+1,10+0,92+0,631+0,68+2,32)*2*0,15</t>
  </si>
  <si>
    <t>(1,50+0,68)*2*0,15</t>
  </si>
  <si>
    <t>(1,17+0,66)*2*0,15</t>
  </si>
  <si>
    <t>(1,003+0,355)*2*0,15</t>
  </si>
  <si>
    <t>"stěna schodiště</t>
  </si>
  <si>
    <t>(0,57+10,35+3,52)*0,20</t>
  </si>
  <si>
    <t>83</t>
  </si>
  <si>
    <t>-1794140804</t>
  </si>
  <si>
    <t>StrSG*1,20</t>
  </si>
  <si>
    <t>84</t>
  </si>
  <si>
    <t>712741559</t>
  </si>
  <si>
    <t>Provedení povlakové krytiny střech samostatným zesílením pásy přitavením NAIP, šířky 330 mm</t>
  </si>
  <si>
    <t>2025949724</t>
  </si>
  <si>
    <t>https://podminky.urs.cz/item/CS_URS_2023_01/712741559</t>
  </si>
  <si>
    <t>"zesílení vodorovné izolace v šířce 150 mm u vytažení nas svislé konstrukce</t>
  </si>
  <si>
    <t>(0,60*6+0,15*2*6+0,92+1,10+0,92+0,631+0,68+2,32)*2</t>
  </si>
  <si>
    <t>(1,50+0,68+0,15*2)*2</t>
  </si>
  <si>
    <t>(1,17+0,66+0,15*2)*2</t>
  </si>
  <si>
    <t>(1,003+0,355+0,15*2)*2</t>
  </si>
  <si>
    <t>0,57+10,35+3,52+0,15*2</t>
  </si>
  <si>
    <t>85</t>
  </si>
  <si>
    <t>712840863</t>
  </si>
  <si>
    <t>Odstranění povlakové krytiny ze svislých ploch z přitavených pásů na konstrukcích převyšující úroveň střechy NAIP v plné ploše třívrstvá</t>
  </si>
  <si>
    <t>-1130607159</t>
  </si>
  <si>
    <t>https://podminky.urs.cz/item/CS_URS_2023_01/712840863</t>
  </si>
  <si>
    <t>(0,57+10,35+3,52)*0,25</t>
  </si>
  <si>
    <t>"u atiky</t>
  </si>
  <si>
    <t>(32,59+12,94)*2*(0,25+0,15)+0,15*0,15*4</t>
  </si>
  <si>
    <t>-(2,95+10,35)*(0,25+0,15)</t>
  </si>
  <si>
    <t>86</t>
  </si>
  <si>
    <t>712840864</t>
  </si>
  <si>
    <t>Odstranění povlakové krytiny ze svislých ploch z přitavených pásů na konstrukcích převyšující úroveň střechy NAIP v plné ploše Příplatek k ceně - 0863 za každou další vrstvu</t>
  </si>
  <si>
    <t>-508572660</t>
  </si>
  <si>
    <t>https://podminky.urs.cz/item/CS_URS_2023_01/712840864</t>
  </si>
  <si>
    <t>43,907*2</t>
  </si>
  <si>
    <t>87</t>
  </si>
  <si>
    <t>712841559</t>
  </si>
  <si>
    <t>Provedení povlakové krytiny střech samostatným vytažením izolačního povlaku pásy přitavením na konstrukce převyšující úroveň střechy, NAIP</t>
  </si>
  <si>
    <t>-846090080</t>
  </si>
  <si>
    <t>https://podminky.urs.cz/item/CS_URS_2023_01/712841559</t>
  </si>
  <si>
    <t>(0,57+10,35+3,52)*0,40</t>
  </si>
  <si>
    <t>(32,59+12,94)*2*(0,40+0,15)+0,15*0,15*4</t>
  </si>
  <si>
    <t>-(2,95+10,35)*(0,40+0,15)</t>
  </si>
  <si>
    <t>88</t>
  </si>
  <si>
    <t>-1421173295</t>
  </si>
  <si>
    <t>"zesílení izolace</t>
  </si>
  <si>
    <t>StrZ*0,15*1,15</t>
  </si>
  <si>
    <t>"svislá izolace</t>
  </si>
  <si>
    <t>StrS*1,20</t>
  </si>
  <si>
    <t>89</t>
  </si>
  <si>
    <t>764212080.1</t>
  </si>
  <si>
    <t>Nastavení odvětrávací trubky kanalizace v. max.800 mm, DN cca 120-200 mm - K08</t>
  </si>
  <si>
    <t>412474085</t>
  </si>
  <si>
    <t>Poznámka k položce:_x000d_
- montáž a dodávka_x000d_
- pozinkovaný plech s naletovanými 3 plechy jako zarážkou proti propadnutí do nastavované trubky_x000d_
- nástavec opatřen základním reaktivním nátěrem + 2x vrchním nátěrem_x000d_
- styk trubek vyplnit bitumenovým tmelem_x000d_
- nerezový stahovací pásek ukončení izolace_x000d_
- těsnění PU tmelem</t>
  </si>
  <si>
    <t>90</t>
  </si>
  <si>
    <t>712861803</t>
  </si>
  <si>
    <t>Odstranění povlakové krytiny ze svislých ploch z fólií na konstrukcích převyšující úroveň střechy přilepenou lepidlem v plné ploše</t>
  </si>
  <si>
    <t>87555803</t>
  </si>
  <si>
    <t>https://podminky.urs.cz/item/CS_URS_2023_01/712861803</t>
  </si>
  <si>
    <t>(10,35+3,52+0,57)*0,20</t>
  </si>
  <si>
    <t>(0,60*6+0,92+1,10+0,92+0,631+0,68+2,32)*2*0,20</t>
  </si>
  <si>
    <t>(1,50+0,68+1,17+0,66)*2*0,20</t>
  </si>
  <si>
    <t>(1,003+0,355)*2*0,20</t>
  </si>
  <si>
    <t>91</t>
  </si>
  <si>
    <t>998712102</t>
  </si>
  <si>
    <t>Přesun hmot pro povlakové krytiny stanovený z hmotnosti přesunovaného materiálu vodorovná dopravní vzdálenost do 50 m v objektech výšky přes 6 do 12 m</t>
  </si>
  <si>
    <t>1786745566</t>
  </si>
  <si>
    <t>https://podminky.urs.cz/item/CS_URS_2023_01/998712102</t>
  </si>
  <si>
    <t>713</t>
  </si>
  <si>
    <t>Izolace tepelné</t>
  </si>
  <si>
    <t>92</t>
  </si>
  <si>
    <t>713140812</t>
  </si>
  <si>
    <t>Odstranění tepelné izolace střech plochých z rohoží, pásů, dílců, desek, bloků nadstřešních izolací volně položených z vláknitých materiálů nasáklých vodou, tloušťka izolace do 100 mm</t>
  </si>
  <si>
    <t>453477779</t>
  </si>
  <si>
    <t>https://podminky.urs.cz/item/CS_URS_2023_01/713140812</t>
  </si>
  <si>
    <t>"minerální izolace tl.50 mm</t>
  </si>
  <si>
    <t>(32,89-0,15*2)*(13,24-0,15*2)</t>
  </si>
  <si>
    <t>-((2,95+0,15)*1,02+7,30*(3,52-0,15)+(3,05-0,15)*0,72)+1,10*0,17</t>
  </si>
  <si>
    <t>93</t>
  </si>
  <si>
    <t>713141151</t>
  </si>
  <si>
    <t>Montáž tepelné izolace střech plochých rohožemi, pásy, deskami, dílci, bloky (izolační materiál ve specifikaci) kladenými volně jednovrstvá</t>
  </si>
  <si>
    <t>329078577</t>
  </si>
  <si>
    <t>https://podminky.urs.cz/item/CS_URS_2023_01/713141151</t>
  </si>
  <si>
    <t>"celková tloušťka izolace: 200 - 400 mm</t>
  </si>
  <si>
    <t>94</t>
  </si>
  <si>
    <t>28375033</t>
  </si>
  <si>
    <t>deska EPS 150 pro konstrukce s vysokým zatížením λ=0,035 tl 150mm</t>
  </si>
  <si>
    <t>-2004995930</t>
  </si>
  <si>
    <t>Poznámka k položce:_x000d_
- pevnost v tlaku dle ČSN EN 826 σ10 = min. 150 kPa</t>
  </si>
  <si>
    <t>DStrH*1,02</t>
  </si>
  <si>
    <t>95</t>
  </si>
  <si>
    <t>713141336</t>
  </si>
  <si>
    <t>Montáž tepelné izolace střech plochých spádovými klíny v ploše přilepenými za studena nízkoexpanzní (PUR) pěnou</t>
  </si>
  <si>
    <t>-1168754104</t>
  </si>
  <si>
    <t>https://podminky.urs.cz/item/CS_URS_2023_01/713141336</t>
  </si>
  <si>
    <t>96</t>
  </si>
  <si>
    <t>28376142</t>
  </si>
  <si>
    <t>klín izolační EPS 150 spád do 5%</t>
  </si>
  <si>
    <t>1518974825</t>
  </si>
  <si>
    <t>Poznámka k položce:_x000d_
- λD=0,035 W/mK_x000d_
- pevnost v tlaku dle ČSN EN 826 σ10 = min. 150 kPa</t>
  </si>
  <si>
    <t>DStrH*(0,05+0,25)/2*1,02</t>
  </si>
  <si>
    <t>97</t>
  </si>
  <si>
    <t>998713102</t>
  </si>
  <si>
    <t>Přesun hmot pro izolace tepelné stanovený z hmotnosti přesunovaného materiálu vodorovná dopravní vzdálenost do 50 m v objektech výšky přes 6 m do 12 m</t>
  </si>
  <si>
    <t>554517981</t>
  </si>
  <si>
    <t>https://podminky.urs.cz/item/CS_URS_2023_01/998713102</t>
  </si>
  <si>
    <t>764</t>
  </si>
  <si>
    <t>Konstrukce klempířské</t>
  </si>
  <si>
    <t>98</t>
  </si>
  <si>
    <t>764002811</t>
  </si>
  <si>
    <t>Demontáž klempířských konstrukcí okapového plechu do suti, v krytině povlakové</t>
  </si>
  <si>
    <t>928902273</t>
  </si>
  <si>
    <t>https://podminky.urs.cz/item/CS_URS_2023_01/764002811</t>
  </si>
  <si>
    <t>66,00+14,00</t>
  </si>
  <si>
    <t>99</t>
  </si>
  <si>
    <t>764002841.1</t>
  </si>
  <si>
    <t>Demontáž klempířských konstrukcí oplechování horní hrany kontaktního zateplovacího systému</t>
  </si>
  <si>
    <t>1254453546</t>
  </si>
  <si>
    <t>100</t>
  </si>
  <si>
    <t>764002871</t>
  </si>
  <si>
    <t>Demontáž klempířských konstrukcí lemování zdí do suti</t>
  </si>
  <si>
    <t>-1810484287</t>
  </si>
  <si>
    <t>https://podminky.urs.cz/item/CS_URS_2023_01/764002871</t>
  </si>
  <si>
    <t>63,00+15,00</t>
  </si>
  <si>
    <t>101</t>
  </si>
  <si>
    <t>764212010.1</t>
  </si>
  <si>
    <t>Lemování r.š.235 mm poplastovaným plechem - vytažení na zděné nástavby na střeše - K01</t>
  </si>
  <si>
    <t>147759180</t>
  </si>
  <si>
    <t>Poznámka k položce:_x000d_
- montáž a dodávka_x000d_
- připevnění pomocí natloukacích hmoždin do zdiva_x000d_
- hlavy šroubů přelepit folií_x000d_
- barva šedá_x000d_
- atyp_x000d_
- mezi silikátový podklad a nový plech vrstva Enkolitu_x000d_
- všechny prostory mezi plechem okapnice a fasádou vyplněny tmelem</t>
  </si>
  <si>
    <t>102</t>
  </si>
  <si>
    <t>764212020.1</t>
  </si>
  <si>
    <t>Lemování r.š.285 mm poplastovaným plechem - vytažení na zděné nástavby na střeše - K02</t>
  </si>
  <si>
    <t>-695934126</t>
  </si>
  <si>
    <t>103</t>
  </si>
  <si>
    <t>764212030.1</t>
  </si>
  <si>
    <t>Lemování r.š.220 mm poplastovaným plechem - vytažení pod dveřmi schodiště - K03</t>
  </si>
  <si>
    <t>-2000602308</t>
  </si>
  <si>
    <t>104</t>
  </si>
  <si>
    <t>764212040.1</t>
  </si>
  <si>
    <t>Oplechování prahu dveří r.š.310 mm poplastovaným plechem - K04</t>
  </si>
  <si>
    <t>501453003</t>
  </si>
  <si>
    <t>105</t>
  </si>
  <si>
    <t>764212050.1</t>
  </si>
  <si>
    <t>Oplechování koruny kontaktního zateplovacího systému r.š.420 mm pozinkovaným lakovaným plechem - K05</t>
  </si>
  <si>
    <t>-667495918</t>
  </si>
  <si>
    <t>Poznámka k položce:_x000d_
- montáž a dodávka_x000d_
- připevnění pomocí natloukacích hmoždin do zdiva_x000d_
- hlavy šroubů přelepit puklíkem_x000d_
- barva černá_x000d_
- atyp_x000d_
- mezi silikátový podklad a nový plech vrstva Enkolitu_x000d_
- všechny prostory mezi plechem okapnice a fasádou vyplněny tmelem</t>
  </si>
  <si>
    <t>106</t>
  </si>
  <si>
    <t>764212060.1</t>
  </si>
  <si>
    <t>Okapnice r.š.275 mm z poplastovaného plechu - K06</t>
  </si>
  <si>
    <t>-233790919</t>
  </si>
  <si>
    <t>107</t>
  </si>
  <si>
    <t>764212070.1</t>
  </si>
  <si>
    <t>Závětrná lišta r.š.450 mm z poplastovaného plechu - K07</t>
  </si>
  <si>
    <t>870926043</t>
  </si>
  <si>
    <t>108</t>
  </si>
  <si>
    <t>1918890199</t>
  </si>
  <si>
    <t>109</t>
  </si>
  <si>
    <t>764212110.1</t>
  </si>
  <si>
    <t>Oplechování boku fasády keramické dílny z poplastovaného plechu - K11</t>
  </si>
  <si>
    <t>1021985082</t>
  </si>
  <si>
    <t>Poznámka k položce:_x000d_
- montáž a dodávka_x000d_
- připevnění pomocí natloukacích hmoždin do zdiva_x000d_
- hlavy šroubů přelepit folií_x000d_
- barva šedá_x000d_
- atyp_x000d_
- mezi silikátový podklad a nový plech vrstva Enkolitu_x000d_
- celková plocha: 0,177 m2_x000d_
- všechny prostory mezi plechem okapnice a fasádou vyplněny tmelem</t>
  </si>
  <si>
    <t>110</t>
  </si>
  <si>
    <t>998764102</t>
  </si>
  <si>
    <t>Přesun hmot pro konstrukce klempířské stanovený z hmotnosti přesunovaného materiálu vodorovná dopravní vzdálenost do 50 m v objektech výšky přes 6 do 12 m</t>
  </si>
  <si>
    <t>1523155661</t>
  </si>
  <si>
    <t>https://podminky.urs.cz/item/CS_URS_2023_01/998764102</t>
  </si>
  <si>
    <t>766</t>
  </si>
  <si>
    <t>Konstrukce truhlářské</t>
  </si>
  <si>
    <t>111</t>
  </si>
  <si>
    <t>766660411.1</t>
  </si>
  <si>
    <t>Exteriérové dveře plastové 1020x1850 mm jednokřídlové, otevíravé ven, levé, prosklené, včetně rámu - 20F</t>
  </si>
  <si>
    <t>-216357903</t>
  </si>
  <si>
    <t>Poznámka k položce:_x000d_
- montáž a dodávka_x000d_
- zasklení: 2-sklo_x000d_
- tepelně izolační s teplým rámečkem_x000d_
- bezpečnostní kování klika-klika, bílý lak_x000d_
- bezpečnostní zámek odolný proti odvrtání</t>
  </si>
  <si>
    <t>112</t>
  </si>
  <si>
    <t>766695213.1</t>
  </si>
  <si>
    <t>Montáž dřevěného prahu jednokřídlových dveří včetně přípravy podkladu</t>
  </si>
  <si>
    <t>-1335702611</t>
  </si>
  <si>
    <t>113</t>
  </si>
  <si>
    <t>61187221.1</t>
  </si>
  <si>
    <t>práh dveřní dřevěný délky 1020 mm z tvrdého dřeva - spárovky</t>
  </si>
  <si>
    <t>-185641505</t>
  </si>
  <si>
    <t>Poznámka k položce:_x000d_
- dodávka</t>
  </si>
  <si>
    <t>114</t>
  </si>
  <si>
    <t>766990010.1</t>
  </si>
  <si>
    <t>Parotěsné pásky exteriérových dveří</t>
  </si>
  <si>
    <t>1786056342</t>
  </si>
  <si>
    <t>Poznámka k položce:_x000d_
- montáž a dodávka</t>
  </si>
  <si>
    <t>1,85*2+1,02</t>
  </si>
  <si>
    <t>115</t>
  </si>
  <si>
    <t>766990020.1</t>
  </si>
  <si>
    <t>Krycí lišta exteriérových dveří v barvě rámu pro zakrytí připojené spáry zevnitř</t>
  </si>
  <si>
    <t>1903765737</t>
  </si>
  <si>
    <t>116</t>
  </si>
  <si>
    <t>998766102</t>
  </si>
  <si>
    <t>Přesun hmot pro konstrukce truhlářské stanovený z hmotnosti přesunovaného materiálu vodorovná dopravní vzdálenost do 50 m v objektech výšky přes 6 do 12 m</t>
  </si>
  <si>
    <t>431861377</t>
  </si>
  <si>
    <t>https://podminky.urs.cz/item/CS_URS_2023_01/998766102</t>
  </si>
  <si>
    <t>767</t>
  </si>
  <si>
    <t>Konstrukce zámečnické</t>
  </si>
  <si>
    <t>117</t>
  </si>
  <si>
    <t>767881112</t>
  </si>
  <si>
    <t>Montáž záchytného systému proti pádu bodů samostatných nebo v systému s poddajným kotvícím vedením do železobetonu chemickou kotvou</t>
  </si>
  <si>
    <t>-504208202</t>
  </si>
  <si>
    <t>https://podminky.urs.cz/item/CS_URS_2023_01/767881112</t>
  </si>
  <si>
    <t>118</t>
  </si>
  <si>
    <t>70921330</t>
  </si>
  <si>
    <t>kotvicí bod pro betonové konstrukce pomocí rozpěrné kotvy nebo chemické kotvy dl 600mm</t>
  </si>
  <si>
    <t>-1352368579</t>
  </si>
  <si>
    <t>119</t>
  </si>
  <si>
    <t>767881161</t>
  </si>
  <si>
    <t>Montáž záchytného systému proti pádu nástavců určených k upevnění na sloupky nebo body v systému poddajného kotvícího vedení montáž lana uchycení lana k nástavcům</t>
  </si>
  <si>
    <t>-2033807093</t>
  </si>
  <si>
    <t>https://podminky.urs.cz/item/CS_URS_2023_01/767881161</t>
  </si>
  <si>
    <t>120</t>
  </si>
  <si>
    <t>31452201</t>
  </si>
  <si>
    <t>nerezové lano určené pro systémy s požadavkem na permanentní kotvicí vedení tl 8mm</t>
  </si>
  <si>
    <t>1958735705</t>
  </si>
  <si>
    <t>(4,24+5,82+20,40+5,66+5,93)*1,10</t>
  </si>
  <si>
    <t>121</t>
  </si>
  <si>
    <t>767882010.1</t>
  </si>
  <si>
    <t>Vstupní revize záchytného systému</t>
  </si>
  <si>
    <t>-1445407917</t>
  </si>
  <si>
    <t>122</t>
  </si>
  <si>
    <t>767882020.1</t>
  </si>
  <si>
    <t>Tahová zkouška záchytného systému</t>
  </si>
  <si>
    <t>1536697734</t>
  </si>
  <si>
    <t>123</t>
  </si>
  <si>
    <t>998767102</t>
  </si>
  <si>
    <t>Přesun hmot pro zámečnické konstrukce stanovený z hmotnosti přesunovaného materiálu vodorovná dopravní vzdálenost do 50 m v objektech výšky přes 6 do 12 m</t>
  </si>
  <si>
    <t>-201527047</t>
  </si>
  <si>
    <t>https://podminky.urs.cz/item/CS_URS_2023_01/998767102</t>
  </si>
  <si>
    <t>784</t>
  </si>
  <si>
    <t>Dokončovací práce - malby a tapety</t>
  </si>
  <si>
    <t>124</t>
  </si>
  <si>
    <t>784181121</t>
  </si>
  <si>
    <t>Penetrace podkladu jednonásobná hloubková akrylátová bezbarvá v místnostech výšky do 3,80 m</t>
  </si>
  <si>
    <t>2143138714</t>
  </si>
  <si>
    <t>https://podminky.urs.cz/item/CS_URS_2023_01/784181121</t>
  </si>
  <si>
    <t>125</t>
  </si>
  <si>
    <t>784211101</t>
  </si>
  <si>
    <t>Malby z malířských směsí oděruvzdorných za mokra dvojnásobné, bílé za mokra oděruvzdorné výborně v místnostech výšky do 3,80 m</t>
  </si>
  <si>
    <t>-729237968</t>
  </si>
  <si>
    <t>https://podminky.urs.cz/item/CS_URS_2023_01/784211101</t>
  </si>
  <si>
    <t>"vnitřní ostění a nadpraží dveří</t>
  </si>
  <si>
    <t>(1,02+1,85*2)*0,23</t>
  </si>
  <si>
    <t>(1,52+2,00*2)*0,25</t>
  </si>
  <si>
    <t>98,5</t>
  </si>
  <si>
    <t>7,2</t>
  </si>
  <si>
    <t>81,196</t>
  </si>
  <si>
    <t>8,641</t>
  </si>
  <si>
    <t>231,696</t>
  </si>
  <si>
    <t>13,604</t>
  </si>
  <si>
    <t>16,43</t>
  </si>
  <si>
    <t>02 - Střecha nad keramikou</t>
  </si>
  <si>
    <t>59,052</t>
  </si>
  <si>
    <t>19,565</t>
  </si>
  <si>
    <t>6,401</t>
  </si>
  <si>
    <t>1,96</t>
  </si>
  <si>
    <t>4,291</t>
  </si>
  <si>
    <t>26,071</t>
  </si>
  <si>
    <t>26,511</t>
  </si>
  <si>
    <t>13,641</t>
  </si>
  <si>
    <t>DStrK</t>
  </si>
  <si>
    <t>Demontáž střechy nad keramikou</t>
  </si>
  <si>
    <t>57,15</t>
  </si>
  <si>
    <t>7,54+1,23+1,93</t>
  </si>
  <si>
    <t>(7,54+1,23+1,93)*0,20*1,10</t>
  </si>
  <si>
    <t>632451031.1</t>
  </si>
  <si>
    <t>Celoplošná vyrovnávací stěrka pro provedení parotěsu z bitumenových pásů</t>
  </si>
  <si>
    <t>1225800201</t>
  </si>
  <si>
    <t>(1,80+1,262)*8,00</t>
  </si>
  <si>
    <t>11,34*5,00</t>
  </si>
  <si>
    <t>(6,50-4,00)*13,00</t>
  </si>
  <si>
    <t>5,50*12,00</t>
  </si>
  <si>
    <t>LF1*30</t>
  </si>
  <si>
    <t>LF2*30</t>
  </si>
  <si>
    <t>LF1+LF2+4,00*13,00</t>
  </si>
  <si>
    <t>LPl*30</t>
  </si>
  <si>
    <t>(1,80+1,262+11,34)*0,60</t>
  </si>
  <si>
    <t>(6,50+5,50)*0,60</t>
  </si>
  <si>
    <t>(LP1+LP2)*30</t>
  </si>
  <si>
    <t>13,00*30</t>
  </si>
  <si>
    <t>11,141*6,64*1/3</t>
  </si>
  <si>
    <t>-(1,32*3,12+1,47*3,35+1,07*1,93)*1/3</t>
  </si>
  <si>
    <t>-(0,80*0,50+0,50*0,50)*1/3</t>
  </si>
  <si>
    <t>955020020.1</t>
  </si>
  <si>
    <t>Demontáž stávajícího motoru s ventilátorem včetně odvozu a likvidace</t>
  </si>
  <si>
    <t>DStrK*0,05</t>
  </si>
  <si>
    <t>DStrK*(0,20+0,35)/2</t>
  </si>
  <si>
    <t>962132539</t>
  </si>
  <si>
    <t>"části KZS šířky 200 mm</t>
  </si>
  <si>
    <t>997013154</t>
  </si>
  <si>
    <t>Vnitrostaveništní doprava suti a vybouraných hmot vodorovně do 50 m svisle s omezením mechanizace pro budovy a haly výšky přes 12 do 15 m</t>
  </si>
  <si>
    <t>-2145640006</t>
  </si>
  <si>
    <t>https://podminky.urs.cz/item/CS_URS_2023_01/997013154</t>
  </si>
  <si>
    <t>33,414*19 'Přepočtené koeficientem množství</t>
  </si>
  <si>
    <t>0,006+22,002+0,099</t>
  </si>
  <si>
    <t>0,943+0,629+0,323+0,215</t>
  </si>
  <si>
    <t>-1073939359</t>
  </si>
  <si>
    <t>0,227+0,014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</si>
  <si>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</si>
  <si>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</si>
  <si>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-701512978</t>
  </si>
  <si>
    <t>https://podminky.urs.cz/item/CS_URS_2023_01/998017003</t>
  </si>
  <si>
    <t>DStrK*0,35</t>
  </si>
  <si>
    <t>DStrK*2</t>
  </si>
  <si>
    <t>920753166</t>
  </si>
  <si>
    <t>DStrK*1,15</t>
  </si>
  <si>
    <t>11,34-(0,80+0,50)</t>
  </si>
  <si>
    <t>5,79+6,64</t>
  </si>
  <si>
    <t>0,55+3,051</t>
  </si>
  <si>
    <t>11,34+0,36*2</t>
  </si>
  <si>
    <t>7,54+1,23+2,08</t>
  </si>
  <si>
    <t>11,14*6,34</t>
  </si>
  <si>
    <t>-(1,32*3,12+1,47*3,35+1,07*1,93)</t>
  </si>
  <si>
    <t>-(0,80*0,36+0,50*0,36)</t>
  </si>
  <si>
    <t>(11,14-2,785*2)*1,114*2</t>
  </si>
  <si>
    <t>(6,34-1,585*2)*0,634*2</t>
  </si>
  <si>
    <t>(2,785*1,114+0,471*0,634)*4</t>
  </si>
  <si>
    <t>(11,14+6,34+1,93+0,36*2)*2</t>
  </si>
  <si>
    <t>11,141*6,64</t>
  </si>
  <si>
    <t>-(1,47*3,12+1,62*3,35+1,07*2,08)</t>
  </si>
  <si>
    <t>-(0,80*0,50+0,50*0,50)</t>
  </si>
  <si>
    <t>11,34*(0,05+0,20)/2</t>
  </si>
  <si>
    <t>3,051*(0,15+0,20)/2</t>
  </si>
  <si>
    <t>0,55*(0,05+0,075)/2</t>
  </si>
  <si>
    <t>DstrS</t>
  </si>
  <si>
    <t>(7,54+1,08+1,93)*0,20</t>
  </si>
  <si>
    <t>7,681*1,155 'Přepočtené koeficientem množství</t>
  </si>
  <si>
    <t>"zesílení vodorovné izolace v šířce 150 mm u vytažení na svislé konstrukce</t>
  </si>
  <si>
    <t>7,54+1,23+1,93+0,15*2</t>
  </si>
  <si>
    <t>StrS*2</t>
  </si>
  <si>
    <t>"stěna - detail D4</t>
  </si>
  <si>
    <t>(7,54+1,08+1,93)*0,40</t>
  </si>
  <si>
    <t>"atiky</t>
  </si>
  <si>
    <t>5,49*(0,20+0,15)+0,15*0,15*2</t>
  </si>
  <si>
    <t>(0,40+10,99+6,34+3,051+0,36*4)*(0,45+0,15)+0,15*0,15*2</t>
  </si>
  <si>
    <t>-1503959533</t>
  </si>
  <si>
    <t>712861703</t>
  </si>
  <si>
    <t>Provedení povlakové krytiny střech samostatným vytažením izolačního povlaku fólií na konstrukce převyšující úroveň střechy, přilepenou lepidlem v plné ploše</t>
  </si>
  <si>
    <t>-447539558</t>
  </si>
  <si>
    <t>https://podminky.urs.cz/item/CS_URS_2023_01/712861703</t>
  </si>
  <si>
    <t>1128080818</t>
  </si>
  <si>
    <t>DStrS*1,20</t>
  </si>
  <si>
    <t>"detail D09, D10</t>
  </si>
  <si>
    <t>11,14*((0,05+0,20)/2+0,15)+0,36*0,015*4</t>
  </si>
  <si>
    <t>0,55*((0,05+0,10)/2+0,15)+0,15*0,15*2</t>
  </si>
  <si>
    <t>3,051*((0,15+0,20)/2+0,15)+0,15*0,15*2</t>
  </si>
  <si>
    <t>998712103</t>
  </si>
  <si>
    <t>Přesun hmot pro povlakové krytiny stanovený z hmotnosti přesunovaného materiálu vodorovná dopravní vzdálenost do 50 m v objektech výšky přes 12 do 24 m</t>
  </si>
  <si>
    <t>1283367843</t>
  </si>
  <si>
    <t>https://podminky.urs.cz/item/CS_URS_2023_01/998712103</t>
  </si>
  <si>
    <t>10,84*6,34</t>
  </si>
  <si>
    <t>"celková tloušťka izolace: 300 - 450 mm</t>
  </si>
  <si>
    <t>28375993</t>
  </si>
  <si>
    <t>deska EPS 150 pro konstrukce s vysokým zatížením λ=0,035 tl 200mm</t>
  </si>
  <si>
    <t>-790243681</t>
  </si>
  <si>
    <t>DStrK*1,02</t>
  </si>
  <si>
    <t>DStrK*(0,10+0,25)/2*1,02</t>
  </si>
  <si>
    <t>998713103</t>
  </si>
  <si>
    <t>Přesun hmot pro izolace tepelné stanovený z hmotnosti přesunovaného materiálu vodorovná dopravní vzdálenost do 50 m v objektech výšky přes 12 m do 24 m</t>
  </si>
  <si>
    <t>-904593536</t>
  </si>
  <si>
    <t>https://podminky.urs.cz/item/CS_URS_2023_01/998713103</t>
  </si>
  <si>
    <t>4,00+1,00+0,70+11,00</t>
  </si>
  <si>
    <t>1750785507</t>
  </si>
  <si>
    <t>-846253509</t>
  </si>
  <si>
    <t>764212090.1</t>
  </si>
  <si>
    <t>Lemování r.š.305 mm poplastovaným plechem - vytažení na zděné komíny na střeše - K09</t>
  </si>
  <si>
    <t>-1751581136</t>
  </si>
  <si>
    <t>764212100.1</t>
  </si>
  <si>
    <t>Lemování r.š.305 mm poplastovaným plechem - vytažení na zděné komíny na střeše - K10</t>
  </si>
  <si>
    <t>-875610295</t>
  </si>
  <si>
    <t>998764103</t>
  </si>
  <si>
    <t>Přesun hmot pro konstrukce klempířské stanovený z hmotnosti přesunovaného materiálu vodorovná dopravní vzdálenost do 50 m v objektech výšky přes 12 do 24 m</t>
  </si>
  <si>
    <t>-780278517</t>
  </si>
  <si>
    <t>https://podminky.urs.cz/item/CS_URS_2023_01/998764103</t>
  </si>
  <si>
    <t>(2,45+4,03+3,27+2,62)*1,10</t>
  </si>
  <si>
    <t>998767103</t>
  </si>
  <si>
    <t>Přesun hmot pro zámečnické konstrukce stanovený z hmotnosti přesunovaného materiálu vodorovná dopravní vzdálenost do 50 m v objektech výšky přes 12 do 24 m</t>
  </si>
  <si>
    <t>-204727121</t>
  </si>
  <si>
    <t>https://podminky.urs.cz/item/CS_URS_2023_01/998767103</t>
  </si>
  <si>
    <t>StrSf</t>
  </si>
  <si>
    <t>2,626</t>
  </si>
  <si>
    <t>1,776</t>
  </si>
  <si>
    <t>83,309</t>
  </si>
  <si>
    <t>12,222</t>
  </si>
  <si>
    <t>114,389</t>
  </si>
  <si>
    <t>6,221</t>
  </si>
  <si>
    <t>7,507</t>
  </si>
  <si>
    <t>03 - Střecha nad schodištěm</t>
  </si>
  <si>
    <t>30,379</t>
  </si>
  <si>
    <t>6,841</t>
  </si>
  <si>
    <t>21,279</t>
  </si>
  <si>
    <t>3,788</t>
  </si>
  <si>
    <t>21,429</t>
  </si>
  <si>
    <t>17,339</t>
  </si>
  <si>
    <t>12,317</t>
  </si>
  <si>
    <t>DStrT</t>
  </si>
  <si>
    <t>Plocha - střecha nad schodištěm</t>
  </si>
  <si>
    <t>28,506</t>
  </si>
  <si>
    <t>DStrSi</t>
  </si>
  <si>
    <t>6,856</t>
  </si>
  <si>
    <t>1853777679</t>
  </si>
  <si>
    <t>(1,27+4,06)*2,65</t>
  </si>
  <si>
    <t>(1,47+9,00+4,57)*4,60</t>
  </si>
  <si>
    <t>LF1+2,96*10,50</t>
  </si>
  <si>
    <t>(1,27+4,06+1,47+9,00+4,57)*0,60</t>
  </si>
  <si>
    <t>2,96*0,60</t>
  </si>
  <si>
    <t>10,50*30</t>
  </si>
  <si>
    <t>Str*1/3</t>
  </si>
  <si>
    <t>DStrT*0,05</t>
  </si>
  <si>
    <t>DStrT*(0,16+0,32)/2</t>
  </si>
  <si>
    <t>15,261*19 'Přepočtené koeficientem množství</t>
  </si>
  <si>
    <t>9,577+0,077</t>
  </si>
  <si>
    <t>0,47+0,314+0,113+0,075</t>
  </si>
  <si>
    <t>984466300</t>
  </si>
  <si>
    <t>0,109+0,006</t>
  </si>
  <si>
    <t>625994277</t>
  </si>
  <si>
    <t>DStrT*0,35</t>
  </si>
  <si>
    <t>DStrT*2</t>
  </si>
  <si>
    <t>DStrT*1,15</t>
  </si>
  <si>
    <t>"detail 01</t>
  </si>
  <si>
    <t>4,09+0,33</t>
  </si>
  <si>
    <t>0,432+0,48*2</t>
  </si>
  <si>
    <t>3,79*2+4,437+3,30+0,15*2</t>
  </si>
  <si>
    <t>4,09+0,33+0,432+0,48*2+3,79+4,437+3,30</t>
  </si>
  <si>
    <t>4,09+4,437+3,79</t>
  </si>
  <si>
    <t>7,54*4,27</t>
  </si>
  <si>
    <t>-(2,90*0,35+1,19*0,48+0,48*0,48)</t>
  </si>
  <si>
    <t>(7,54-1,885*2)*0,754*2</t>
  </si>
  <si>
    <t>(4,27-1,068*2)*0,427*2</t>
  </si>
  <si>
    <t>(1,885*0,754+0,314*0,427)*4</t>
  </si>
  <si>
    <t>(7,54+4,27+0,432)*2</t>
  </si>
  <si>
    <t>(4,09+0,33)*0,20</t>
  </si>
  <si>
    <t>(0,432+0,48*2)*0,20</t>
  </si>
  <si>
    <t>(4,09+0,33)*0,25</t>
  </si>
  <si>
    <t>(0,432+0,48*2)*0,25</t>
  </si>
  <si>
    <t>3,79*0,209</t>
  </si>
  <si>
    <t>(3,79+4,437+3,30)*0,40</t>
  </si>
  <si>
    <t>DStrSi*2</t>
  </si>
  <si>
    <t>4,09+0,33+0,15</t>
  </si>
  <si>
    <t>0,432+0,48*2+0,15*2</t>
  </si>
  <si>
    <t>3,79</t>
  </si>
  <si>
    <t>3,79+4,437+3,30-0,15*2</t>
  </si>
  <si>
    <t>3,79*0,205</t>
  </si>
  <si>
    <t>712861704.1</t>
  </si>
  <si>
    <t>Provedení detailů kolem nožiček komínové lávky - systémové vytažení izolace, zálivka</t>
  </si>
  <si>
    <t>-1359644505</t>
  </si>
  <si>
    <t>Poznámka k položce:_x000d_
- včetně úpravy stávajících nožiček - obroušení, příprava podkladu, nový nátěrový systém dle požadavku projektanta</t>
  </si>
  <si>
    <t>4,437*((0,05+0,135)/2+0,15)</t>
  </si>
  <si>
    <t>3,30*((0,05+0,103)/2+0,15)</t>
  </si>
  <si>
    <t>3,79*(0,05+0,15)</t>
  </si>
  <si>
    <t>0,15*0,15*2</t>
  </si>
  <si>
    <t>StrSf*1,20</t>
  </si>
  <si>
    <t>(0,432+0,48*2)*0,20+(0,48*2-0,432)*(0,20-0,135)</t>
  </si>
  <si>
    <t>4,437*(0,03+0,135)/2</t>
  </si>
  <si>
    <t>3,30*(0,03+0,103)/2</t>
  </si>
  <si>
    <t>3,97*7,39</t>
  </si>
  <si>
    <t>2,473*0,15</t>
  </si>
  <si>
    <t>-0,48*0,48</t>
  </si>
  <si>
    <t>-(2,90*0,20+1,19*0,33)</t>
  </si>
  <si>
    <t>"celková tloušťka izolace: 210 - 370 mm</t>
  </si>
  <si>
    <t>DStrT*1,02</t>
  </si>
  <si>
    <t>DStrT*(0,06+0,22)/2*1,02</t>
  </si>
  <si>
    <t>7,00+19,00</t>
  </si>
  <si>
    <t>764212120.1</t>
  </si>
  <si>
    <t>Oplechování skladebného rozměru 500x500 mm z poplastovaného plechu - čelo kontaktního zateplovacího systému u komínu nad schodištěm u žlabu - K12</t>
  </si>
  <si>
    <t>1189120606</t>
  </si>
  <si>
    <t>Poznámka k položce:_x000d_
- montáž a dodávka_x000d_
- vytvarovat na stavbě (aby voda nestékala mimo žlab a do KZS_x000d_
- připevnění pomocí natloukacích hmoždin do zdiva_x000d_
- hlavy šroubů přelepit folií_x000d_
- barva šedá_x000d_
- atyp_x000d_
- mezi silikátový podklad a nový plech vrstva Enkolitu_x000d_
- všechny prostory mezi plechem okapnice a fasádou vyplněny tmelem</t>
  </si>
  <si>
    <t>767851101.1</t>
  </si>
  <si>
    <t>Osazení ocelového pororoštu</t>
  </si>
  <si>
    <t>-152842553</t>
  </si>
  <si>
    <t>55347050.1</t>
  </si>
  <si>
    <t>pororošt podlahový svařovaný žárově zinkovaný 1000x600 mm</t>
  </si>
  <si>
    <t>-957065875</t>
  </si>
  <si>
    <t>Poznámka k položce:_x000d_
- dodávka včetně montáže na stávající konstrukci komínové lávky</t>
  </si>
  <si>
    <t>VRN - Vedlejší a ostatní rozpočtové náklady</t>
  </si>
  <si>
    <t>ÚMČ Praha 6 - Odbor školství a kultury</t>
  </si>
  <si>
    <t>27937534</t>
  </si>
  <si>
    <t>AVEK s.r.o., Prosecká 683/115, 190 00 Praha 9</t>
  </si>
  <si>
    <t>Tomáš Vašek, Sněhurčina 710, 460 15 Liberec 15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</si>
  <si>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</si>
  <si>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</si>
  <si>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</si>
  <si>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</si>
  <si>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</si>
  <si>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</si>
  <si>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</si>
  <si>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</si>
  <si>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</si>
  <si>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</si>
  <si>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</si>
  <si>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-580353565</t>
  </si>
  <si>
    <t>https://podminky.urs.cz/item/CS_URS_2023_01/013254000</t>
  </si>
  <si>
    <t>Poznámka k položce:_x000d_
- dle požadavku PD a SoD</t>
  </si>
  <si>
    <t>0139900.1</t>
  </si>
  <si>
    <t>Výrobní dokumentace a vzorkování</t>
  </si>
  <si>
    <t>2070528484</t>
  </si>
  <si>
    <t>Poznámka k položce:_x000d_
- zajištění vzorků ke schválení GP dle SoD</t>
  </si>
  <si>
    <t>VRN3</t>
  </si>
  <si>
    <t>Zařízení staveniště</t>
  </si>
  <si>
    <t>030001000</t>
  </si>
  <si>
    <t>-805499553</t>
  </si>
  <si>
    <t>https://podminky.urs.cz/item/CS_URS_2023_01/030001000</t>
  </si>
  <si>
    <t>Poznámka k položce:_x000d_
- oplocení (66 m), stavební buňky, toaleta, ostraha (na pozemku stavebníka), připojení a spotřeba energií (elektřina, voda), zřízení stavebního odběru s měřidly</t>
  </si>
  <si>
    <t>039002000</t>
  </si>
  <si>
    <t>Zrušení zařízení staveniště</t>
  </si>
  <si>
    <t>-1148296367</t>
  </si>
  <si>
    <t>https://podminky.urs.cz/item/CS_URS_2023_01/039002000</t>
  </si>
  <si>
    <t>039002000.1</t>
  </si>
  <si>
    <t>Úprava terénu a úklid po zrušení zařízení staveniště a ukončení stavebních úprav</t>
  </si>
  <si>
    <t>-364338529</t>
  </si>
  <si>
    <t>https://podminky.urs.cz/item/CS_URS_2023_01/039002000.1</t>
  </si>
  <si>
    <t>03990010.1</t>
  </si>
  <si>
    <t>Staveništní výtah včetně montáže, pronájmu, demontáže, revize a zaškolení obsluhy</t>
  </si>
  <si>
    <t>887155994</t>
  </si>
  <si>
    <t>https://podminky.urs.cz/item/CS_URS_2023_01/03990010.1</t>
  </si>
  <si>
    <t>VRN4</t>
  </si>
  <si>
    <t>Inženýrská činnost</t>
  </si>
  <si>
    <t>045002000</t>
  </si>
  <si>
    <t>Kompletační a koordinační činnost</t>
  </si>
  <si>
    <t>-2116633911</t>
  </si>
  <si>
    <t>https://podminky.urs.cz/item/CS_URS_2023_01/045002000</t>
  </si>
  <si>
    <t>VRN7</t>
  </si>
  <si>
    <t>Provozní vlivy</t>
  </si>
  <si>
    <t>071002000</t>
  </si>
  <si>
    <t>Provoz investora, třetích osob</t>
  </si>
  <si>
    <t>2051627699</t>
  </si>
  <si>
    <t>https://podminky.urs.cz/item/CS_URS_2023_01/071002000</t>
  </si>
  <si>
    <t>Poznámka k položce:_x000d_
- ztížené podmínky z důvodu provozu MŠ, omezení doby hlučných prací apod.</t>
  </si>
  <si>
    <t>SEZNAM FIGUR</t>
  </si>
  <si>
    <t>Výměra</t>
  </si>
  <si>
    <t xml:space="preserve"> 01</t>
  </si>
  <si>
    <t>Použití figury:</t>
  </si>
  <si>
    <t>Provedení povlakové krytiny střech do 10° fólií přilepenou bodově</t>
  </si>
  <si>
    <t>Provedení povlakové krytiny střech do 10° ochranné textilní vrstvy</t>
  </si>
  <si>
    <t>Odstranění povlakové krytiny</t>
  </si>
  <si>
    <t>Odstranění tepelné izolace střech nadstřešní volně kladené z vláknitých materiálů nasáklých vodou tl do 100 mm</t>
  </si>
  <si>
    <t>Mazanina tl přes 50 do 80 mm z betonu prostého bez zvýšených nároků na prostředí tř. C 25/30</t>
  </si>
  <si>
    <t>Příplatek k mazanině tl přes 50 do 80 mm za stržení povrchu spodní vrstvy před vložením výztuže</t>
  </si>
  <si>
    <t>Výztuž mazanin svařovanými sítěmi Kari</t>
  </si>
  <si>
    <t>Separační vrstva z PE fólie</t>
  </si>
  <si>
    <t>Provedení povlakové krytiny střech do 10° za studena lakem penetračním nebo asfaltovým</t>
  </si>
  <si>
    <t>Odstranění povlakové krytiny střech do 10° z pásů NAIP přitavených v plné ploše třívrstvé</t>
  </si>
  <si>
    <t>Příplatek k odstranění povlakové krytiny střech do 10° z pásů NAIP přitavených v plné ploše ZKD vrstvu</t>
  </si>
  <si>
    <t>Provedení povlakové krytiny střech do 10° pásy NAIP přitavením v plné ploše</t>
  </si>
  <si>
    <t>Montáž izolace tepelné střech plochých kladené volně 1 vrstva rohoží, pásů, dílců, desek</t>
  </si>
  <si>
    <t>Montáž izolace tepelné střech plochých lepené za studena nízkoexpanzní (PUR) pěnou, spádová vrstva</t>
  </si>
  <si>
    <t>Bourání podkladů pod dlažby nebo mazanin betonových nebo z litého asfaltu tl do 100 mm pl přes 4 m2</t>
  </si>
  <si>
    <t>Odstranění násypů pod podlahami tl přes 200 mm</t>
  </si>
  <si>
    <t>Odstranění povlakové krytiny ze svislých ploch z fólií přilepených lepidlem v plné ploše</t>
  </si>
  <si>
    <t>Odstranění povlakové krytiny ze svislých ploch z pásů NAIP přitavených v plné ploše třívrstvé</t>
  </si>
  <si>
    <t>Povlakové krytiny střech do 10° z tvarovaných poplastovaných lišt pásek rš 50 mm</t>
  </si>
  <si>
    <t>Demontáž lišt poplastovaných</t>
  </si>
  <si>
    <t>Povlakové krytiny střech do 10° z tvarovaných poplastovaných lišt délky 2 m koutová lišta vnitřní rš 100 mm</t>
  </si>
  <si>
    <t>Povlakové krytiny střech do 10° z tvarovaných poplastovaných lišt délky 2 m koutová lišta vnější rš 100 mm</t>
  </si>
  <si>
    <t>Montáž lešení řadového trubkového lehkého bez podlah zatížení do 200 kg/m2 š od 0,6 do 0,9 m v do 10 m</t>
  </si>
  <si>
    <t>Příplatek k lešení řadovému trubkovému lehkému bez podlah š 0,9 m v 10 m za první a ZKD den použití</t>
  </si>
  <si>
    <t>Demontáž lešení řadového trubkového lehkého bez podlah zatížení do 200 kg/m2 š od 0,6 do 0,9 m v do 10 m</t>
  </si>
  <si>
    <t>Montáž ochranné plachty z textilie z umělých vláken</t>
  </si>
  <si>
    <t>Montáž lešení řadového trubkového lehkého bez podlah zatížení do 200 kg/m2 š od 0,6 do 0,9 m v přes 10 do 25 m</t>
  </si>
  <si>
    <t>Příplatek k lešení řadovému trubkovému lehkému bez podlah š 0,9 m v 25 m za první a ZKD den použití</t>
  </si>
  <si>
    <t>Demontáž lešení řadového trubkového lehkého bez podlah zatížení do 200 kg/m2 š od 0,6 do 0,9 m v přes 10 do 25 m</t>
  </si>
  <si>
    <t>Montáž lešeňové podlahy s příčníky pro trubková lešení v do 10 m</t>
  </si>
  <si>
    <t>Příplatek k lešeňové podlaze s příčníky pro trubková lešení za první a ZKD den použití</t>
  </si>
  <si>
    <t>Demontáž lešeňové podlahy s příčníky pro trubková lešení v do 10 m</t>
  </si>
  <si>
    <t>Montáž lešeňové podlahy s příčníky pro trubková lešení v přes 10 do 25 m</t>
  </si>
  <si>
    <t>Demontáž lešeňové podlahy s příčníky pro trubková lešení v přes 10 do 25 m</t>
  </si>
  <si>
    <t>Příplatek k ochranné plachtě za první a ZKD den použití</t>
  </si>
  <si>
    <t>Demontáž ochranné plachty z textilie z umělých vláken</t>
  </si>
  <si>
    <t>Dvojnásobné bílé malby ze směsí za mokra výborně oděruvzdorných v místnostech v do 3,80 m</t>
  </si>
  <si>
    <t>Hloubková jednonásobná bezbarvá penetrace podkladu v místnostech v do 3,80 m</t>
  </si>
  <si>
    <t>"5x jímací tyč hromosvodu pr. 30 mm, dl. 2,0 m; index množství: 2,6</t>
  </si>
  <si>
    <t>pi*0,03*2,00*5*2,6</t>
  </si>
  <si>
    <t>Provedení povlak krytiny mechanicky kotvenou do betonu TI tl přes 240 mm vnitřní pole, budova v do 18 m</t>
  </si>
  <si>
    <t>Provedení povlakové krytiny střech do 10° podkladní textilní vrstvy</t>
  </si>
  <si>
    <t>Provedení povlak krytiny mechanicky kotvenou do betonu TI tl přes 240 mm krajní pole, budova v do 18 m</t>
  </si>
  <si>
    <t>Provedení povlak krytiny mechanicky kotvenou do betonu TI tl přes 240 mm rohové pole, budova v do 18 m</t>
  </si>
  <si>
    <t>Provedení povlakové krytiny vytažením na konstrukce pásy přitavením NAIP</t>
  </si>
  <si>
    <t>Provedení povlakové krytiny vytažením na konstrukce za studena nátěrem penetračním</t>
  </si>
  <si>
    <t>Provedení povlakové krytiny vytažením na konstrukce pásy na sucho AIP, NAIP nebo tkaninou</t>
  </si>
  <si>
    <t>Provedení povlakové krytiny střech zesílením pásy přitavením NAIP š 330 mm</t>
  </si>
  <si>
    <t>T1</t>
  </si>
  <si>
    <t>Terasa 303</t>
  </si>
  <si>
    <t>"terasa 303</t>
  </si>
  <si>
    <t>3,70*10,05+1,80*0,22</t>
  </si>
  <si>
    <t xml:space="preserve"> 02</t>
  </si>
  <si>
    <t>Provedení povlakové krytiny vytažením na konstrukce fólií přilepenou v plné ploše</t>
  </si>
  <si>
    <t>pi*0,03*2,00*4*2,6</t>
  </si>
  <si>
    <t>Příplatek k odstranění povlakové krytiny ze svislých ploch z pásů NAIP přitavených v plné ploše ZKD vrstvu</t>
  </si>
  <si>
    <t>T100</t>
  </si>
  <si>
    <t>Plocha terasy 100</t>
  </si>
  <si>
    <t xml:space="preserve"> 03</t>
  </si>
  <si>
    <t>pi*0,03*2,00*2*2,6</t>
  </si>
  <si>
    <t>"komínová lávka</t>
  </si>
  <si>
    <t>1,00</t>
  </si>
  <si>
    <t>Vyčištění budov bytové a občanské výstavby při výšce podlaží do 4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</si>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</sst>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22143004" TargetMode="External" /><Relationship Id="rId2" Type="http://schemas.openxmlformats.org/officeDocument/2006/relationships/hyperlink" Target="https://podminky.urs.cz/item/CS_URS_2023_01/622212051" TargetMode="External" /><Relationship Id="rId3" Type="http://schemas.openxmlformats.org/officeDocument/2006/relationships/hyperlink" Target="https://podminky.urs.cz/item/CS_URS_2023_01/622252002" TargetMode="External" /><Relationship Id="rId4" Type="http://schemas.openxmlformats.org/officeDocument/2006/relationships/hyperlink" Target="https://podminky.urs.cz/item/CS_URS_2023_01/629995101" TargetMode="External" /><Relationship Id="rId5" Type="http://schemas.openxmlformats.org/officeDocument/2006/relationships/hyperlink" Target="https://podminky.urs.cz/item/CS_URS_2023_01/631311116" TargetMode="External" /><Relationship Id="rId6" Type="http://schemas.openxmlformats.org/officeDocument/2006/relationships/hyperlink" Target="https://podminky.urs.cz/item/CS_URS_2023_01/631319171" TargetMode="External" /><Relationship Id="rId7" Type="http://schemas.openxmlformats.org/officeDocument/2006/relationships/hyperlink" Target="https://podminky.urs.cz/item/CS_URS_2023_01/631362021" TargetMode="External" /><Relationship Id="rId8" Type="http://schemas.openxmlformats.org/officeDocument/2006/relationships/hyperlink" Target="https://podminky.urs.cz/item/CS_URS_2023_01/632481213" TargetMode="External" /><Relationship Id="rId9" Type="http://schemas.openxmlformats.org/officeDocument/2006/relationships/hyperlink" Target="https://podminky.urs.cz/item/CS_URS_2023_01/941112111" TargetMode="External" /><Relationship Id="rId10" Type="http://schemas.openxmlformats.org/officeDocument/2006/relationships/hyperlink" Target="https://podminky.urs.cz/item/CS_URS_2023_01/941112112" TargetMode="External" /><Relationship Id="rId11" Type="http://schemas.openxmlformats.org/officeDocument/2006/relationships/hyperlink" Target="https://podminky.urs.cz/item/CS_URS_2023_01/941112211" TargetMode="External" /><Relationship Id="rId12" Type="http://schemas.openxmlformats.org/officeDocument/2006/relationships/hyperlink" Target="https://podminky.urs.cz/item/CS_URS_2023_01/941112212" TargetMode="External" /><Relationship Id="rId13" Type="http://schemas.openxmlformats.org/officeDocument/2006/relationships/hyperlink" Target="https://podminky.urs.cz/item/CS_URS_2023_01/941112811" TargetMode="External" /><Relationship Id="rId14" Type="http://schemas.openxmlformats.org/officeDocument/2006/relationships/hyperlink" Target="https://podminky.urs.cz/item/CS_URS_2023_01/941112812" TargetMode="External" /><Relationship Id="rId15" Type="http://schemas.openxmlformats.org/officeDocument/2006/relationships/hyperlink" Target="https://podminky.urs.cz/item/CS_URS_2023_01/944611111" TargetMode="External" /><Relationship Id="rId16" Type="http://schemas.openxmlformats.org/officeDocument/2006/relationships/hyperlink" Target="https://podminky.urs.cz/item/CS_URS_2023_01/944611211" TargetMode="External" /><Relationship Id="rId17" Type="http://schemas.openxmlformats.org/officeDocument/2006/relationships/hyperlink" Target="https://podminky.urs.cz/item/CS_URS_2023_01/944611811" TargetMode="External" /><Relationship Id="rId18" Type="http://schemas.openxmlformats.org/officeDocument/2006/relationships/hyperlink" Target="https://podminky.urs.cz/item/CS_URS_2023_01/949211111" TargetMode="External" /><Relationship Id="rId19" Type="http://schemas.openxmlformats.org/officeDocument/2006/relationships/hyperlink" Target="https://podminky.urs.cz/item/CS_URS_2023_01/949211112" TargetMode="External" /><Relationship Id="rId20" Type="http://schemas.openxmlformats.org/officeDocument/2006/relationships/hyperlink" Target="https://podminky.urs.cz/item/CS_URS_2023_01/949211211" TargetMode="External" /><Relationship Id="rId21" Type="http://schemas.openxmlformats.org/officeDocument/2006/relationships/hyperlink" Target="https://podminky.urs.cz/item/CS_URS_2023_01/949211811" TargetMode="External" /><Relationship Id="rId22" Type="http://schemas.openxmlformats.org/officeDocument/2006/relationships/hyperlink" Target="https://podminky.urs.cz/item/CS_URS_2023_01/949211812" TargetMode="External" /><Relationship Id="rId23" Type="http://schemas.openxmlformats.org/officeDocument/2006/relationships/hyperlink" Target="https://podminky.urs.cz/item/CS_URS_2023_01/949411112" TargetMode="External" /><Relationship Id="rId24" Type="http://schemas.openxmlformats.org/officeDocument/2006/relationships/hyperlink" Target="https://podminky.urs.cz/item/CS_URS_2023_01/949411211" TargetMode="External" /><Relationship Id="rId25" Type="http://schemas.openxmlformats.org/officeDocument/2006/relationships/hyperlink" Target="https://podminky.urs.cz/item/CS_URS_2023_01/949411812" TargetMode="External" /><Relationship Id="rId26" Type="http://schemas.openxmlformats.org/officeDocument/2006/relationships/hyperlink" Target="https://podminky.urs.cz/item/CS_URS_2022_02/952901111" TargetMode="External" /><Relationship Id="rId27" Type="http://schemas.openxmlformats.org/officeDocument/2006/relationships/hyperlink" Target="https://podminky.urs.cz/item/CS_URS_2023_01/965042141" TargetMode="External" /><Relationship Id="rId28" Type="http://schemas.openxmlformats.org/officeDocument/2006/relationships/hyperlink" Target="https://podminky.urs.cz/item/CS_URS_2023_01/965082941" TargetMode="External" /><Relationship Id="rId29" Type="http://schemas.openxmlformats.org/officeDocument/2006/relationships/hyperlink" Target="https://podminky.urs.cz/item/CS_URS_2023_01/966081121" TargetMode="External" /><Relationship Id="rId30" Type="http://schemas.openxmlformats.org/officeDocument/2006/relationships/hyperlink" Target="https://podminky.urs.cz/item/CS_URS_2023_01/966081123" TargetMode="External" /><Relationship Id="rId31" Type="http://schemas.openxmlformats.org/officeDocument/2006/relationships/hyperlink" Target="https://podminky.urs.cz/item/CS_URS_2023_01/968082022" TargetMode="External" /><Relationship Id="rId32" Type="http://schemas.openxmlformats.org/officeDocument/2006/relationships/hyperlink" Target="https://podminky.urs.cz/item/CS_URS_2023_01/997013153" TargetMode="External" /><Relationship Id="rId33" Type="http://schemas.openxmlformats.org/officeDocument/2006/relationships/hyperlink" Target="https://podminky.urs.cz/item/CS_URS_2023_01/997013501" TargetMode="External" /><Relationship Id="rId34" Type="http://schemas.openxmlformats.org/officeDocument/2006/relationships/hyperlink" Target="https://podminky.urs.cz/item/CS_URS_2023_01/997013509" TargetMode="External" /><Relationship Id="rId35" Type="http://schemas.openxmlformats.org/officeDocument/2006/relationships/hyperlink" Target="https://podminky.urs.cz/item/CS_URS_2023_01/997013601" TargetMode="External" /><Relationship Id="rId36" Type="http://schemas.openxmlformats.org/officeDocument/2006/relationships/hyperlink" Target="https://podminky.urs.cz/item/CS_URS_2023_01/997013631" TargetMode="External" /><Relationship Id="rId37" Type="http://schemas.openxmlformats.org/officeDocument/2006/relationships/hyperlink" Target="https://podminky.urs.cz/item/CS_URS_2023_01/997013645" TargetMode="External" /><Relationship Id="rId38" Type="http://schemas.openxmlformats.org/officeDocument/2006/relationships/hyperlink" Target="https://podminky.urs.cz/item/CS_URS_2023_01/997013813" TargetMode="External" /><Relationship Id="rId39" Type="http://schemas.openxmlformats.org/officeDocument/2006/relationships/hyperlink" Target="https://podminky.urs.cz/item/CS_URS_2023_01/997013814" TargetMode="External" /><Relationship Id="rId40" Type="http://schemas.openxmlformats.org/officeDocument/2006/relationships/hyperlink" Target="https://podminky.urs.cz/item/CS_URS_2023_01/998017002" TargetMode="External" /><Relationship Id="rId41" Type="http://schemas.openxmlformats.org/officeDocument/2006/relationships/hyperlink" Target="https://podminky.urs.cz/item/CS_URS_2023_01/712311101" TargetMode="External" /><Relationship Id="rId42" Type="http://schemas.openxmlformats.org/officeDocument/2006/relationships/hyperlink" Target="https://podminky.urs.cz/item/CS_URS_2023_01/712340833" TargetMode="External" /><Relationship Id="rId43" Type="http://schemas.openxmlformats.org/officeDocument/2006/relationships/hyperlink" Target="https://podminky.urs.cz/item/CS_URS_2023_01/712340834" TargetMode="External" /><Relationship Id="rId44" Type="http://schemas.openxmlformats.org/officeDocument/2006/relationships/hyperlink" Target="https://podminky.urs.cz/item/CS_URS_2023_01/712341559" TargetMode="External" /><Relationship Id="rId45" Type="http://schemas.openxmlformats.org/officeDocument/2006/relationships/hyperlink" Target="https://podminky.urs.cz/item/CS_URS_2023_01/712361702" TargetMode="External" /><Relationship Id="rId46" Type="http://schemas.openxmlformats.org/officeDocument/2006/relationships/hyperlink" Target="https://podminky.urs.cz/item/CS_URS_2023_01/712363351" TargetMode="External" /><Relationship Id="rId47" Type="http://schemas.openxmlformats.org/officeDocument/2006/relationships/hyperlink" Target="https://podminky.urs.cz/item/CS_URS_2023_01/712363352" TargetMode="External" /><Relationship Id="rId48" Type="http://schemas.openxmlformats.org/officeDocument/2006/relationships/hyperlink" Target="https://podminky.urs.cz/item/CS_URS_2023_01/712363353" TargetMode="External" /><Relationship Id="rId49" Type="http://schemas.openxmlformats.org/officeDocument/2006/relationships/hyperlink" Target="https://podminky.urs.cz/item/CS_URS_2023_01/712363604" TargetMode="External" /><Relationship Id="rId50" Type="http://schemas.openxmlformats.org/officeDocument/2006/relationships/hyperlink" Target="https://podminky.urs.cz/item/CS_URS_2023_01/712363605" TargetMode="External" /><Relationship Id="rId51" Type="http://schemas.openxmlformats.org/officeDocument/2006/relationships/hyperlink" Target="https://podminky.urs.cz/item/CS_URS_2023_01/712363606" TargetMode="External" /><Relationship Id="rId52" Type="http://schemas.openxmlformats.org/officeDocument/2006/relationships/hyperlink" Target="https://podminky.urs.cz/item/CS_URS_2023_01/712363681" TargetMode="External" /><Relationship Id="rId53" Type="http://schemas.openxmlformats.org/officeDocument/2006/relationships/hyperlink" Target="https://podminky.urs.cz/item/CS_URS_2023_01/712363803" TargetMode="External" /><Relationship Id="rId54" Type="http://schemas.openxmlformats.org/officeDocument/2006/relationships/hyperlink" Target="https://podminky.urs.cz/item/CS_URS_2023_01/712300854" TargetMode="External" /><Relationship Id="rId55" Type="http://schemas.openxmlformats.org/officeDocument/2006/relationships/hyperlink" Target="https://podminky.urs.cz/item/CS_URS_2023_01/712391171" TargetMode="External" /><Relationship Id="rId56" Type="http://schemas.openxmlformats.org/officeDocument/2006/relationships/hyperlink" Target="https://podminky.urs.cz/item/CS_URS_2023_01/712391172" TargetMode="External" /><Relationship Id="rId57" Type="http://schemas.openxmlformats.org/officeDocument/2006/relationships/hyperlink" Target="https://podminky.urs.cz/item/CS_URS_2023_01/712811101" TargetMode="External" /><Relationship Id="rId58" Type="http://schemas.openxmlformats.org/officeDocument/2006/relationships/hyperlink" Target="https://podminky.urs.cz/item/CS_URS_2023_01/712831101" TargetMode="External" /><Relationship Id="rId59" Type="http://schemas.openxmlformats.org/officeDocument/2006/relationships/hyperlink" Target="https://podminky.urs.cz/item/CS_URS_2023_01/712741559" TargetMode="External" /><Relationship Id="rId60" Type="http://schemas.openxmlformats.org/officeDocument/2006/relationships/hyperlink" Target="https://podminky.urs.cz/item/CS_URS_2023_01/712840863" TargetMode="External" /><Relationship Id="rId61" Type="http://schemas.openxmlformats.org/officeDocument/2006/relationships/hyperlink" Target="https://podminky.urs.cz/item/CS_URS_2023_01/712840864" TargetMode="External" /><Relationship Id="rId62" Type="http://schemas.openxmlformats.org/officeDocument/2006/relationships/hyperlink" Target="https://podminky.urs.cz/item/CS_URS_2023_01/712841559" TargetMode="External" /><Relationship Id="rId63" Type="http://schemas.openxmlformats.org/officeDocument/2006/relationships/hyperlink" Target="https://podminky.urs.cz/item/CS_URS_2023_01/712861803" TargetMode="External" /><Relationship Id="rId64" Type="http://schemas.openxmlformats.org/officeDocument/2006/relationships/hyperlink" Target="https://podminky.urs.cz/item/CS_URS_2023_01/998712102" TargetMode="External" /><Relationship Id="rId65" Type="http://schemas.openxmlformats.org/officeDocument/2006/relationships/hyperlink" Target="https://podminky.urs.cz/item/CS_URS_2023_01/713140812" TargetMode="External" /><Relationship Id="rId66" Type="http://schemas.openxmlformats.org/officeDocument/2006/relationships/hyperlink" Target="https://podminky.urs.cz/item/CS_URS_2023_01/713141151" TargetMode="External" /><Relationship Id="rId67" Type="http://schemas.openxmlformats.org/officeDocument/2006/relationships/hyperlink" Target="https://podminky.urs.cz/item/CS_URS_2023_01/713141336" TargetMode="External" /><Relationship Id="rId68" Type="http://schemas.openxmlformats.org/officeDocument/2006/relationships/hyperlink" Target="https://podminky.urs.cz/item/CS_URS_2023_01/998713102" TargetMode="External" /><Relationship Id="rId69" Type="http://schemas.openxmlformats.org/officeDocument/2006/relationships/hyperlink" Target="https://podminky.urs.cz/item/CS_URS_2023_01/764002811" TargetMode="External" /><Relationship Id="rId70" Type="http://schemas.openxmlformats.org/officeDocument/2006/relationships/hyperlink" Target="https://podminky.urs.cz/item/CS_URS_2023_01/764002871" TargetMode="External" /><Relationship Id="rId71" Type="http://schemas.openxmlformats.org/officeDocument/2006/relationships/hyperlink" Target="https://podminky.urs.cz/item/CS_URS_2023_01/998764102" TargetMode="External" /><Relationship Id="rId72" Type="http://schemas.openxmlformats.org/officeDocument/2006/relationships/hyperlink" Target="https://podminky.urs.cz/item/CS_URS_2023_01/998766102" TargetMode="External" /><Relationship Id="rId73" Type="http://schemas.openxmlformats.org/officeDocument/2006/relationships/hyperlink" Target="https://podminky.urs.cz/item/CS_URS_2023_01/767881112" TargetMode="External" /><Relationship Id="rId74" Type="http://schemas.openxmlformats.org/officeDocument/2006/relationships/hyperlink" Target="https://podminky.urs.cz/item/CS_URS_2023_01/767881161" TargetMode="External" /><Relationship Id="rId75" Type="http://schemas.openxmlformats.org/officeDocument/2006/relationships/hyperlink" Target="https://podminky.urs.cz/item/CS_URS_2023_01/998767102" TargetMode="External" /><Relationship Id="rId76" Type="http://schemas.openxmlformats.org/officeDocument/2006/relationships/hyperlink" Target="https://podminky.urs.cz/item/CS_URS_2023_01/784181121" TargetMode="External" /><Relationship Id="rId77" Type="http://schemas.openxmlformats.org/officeDocument/2006/relationships/hyperlink" Target="https://podminky.urs.cz/item/CS_URS_2023_01/784211101" TargetMode="External" /><Relationship Id="rId7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41112111" TargetMode="External" /><Relationship Id="rId2" Type="http://schemas.openxmlformats.org/officeDocument/2006/relationships/hyperlink" Target="https://podminky.urs.cz/item/CS_URS_2023_01/941112112" TargetMode="External" /><Relationship Id="rId3" Type="http://schemas.openxmlformats.org/officeDocument/2006/relationships/hyperlink" Target="https://podminky.urs.cz/item/CS_URS_2023_01/941112211" TargetMode="External" /><Relationship Id="rId4" Type="http://schemas.openxmlformats.org/officeDocument/2006/relationships/hyperlink" Target="https://podminky.urs.cz/item/CS_URS_2023_01/941112212" TargetMode="External" /><Relationship Id="rId5" Type="http://schemas.openxmlformats.org/officeDocument/2006/relationships/hyperlink" Target="https://podminky.urs.cz/item/CS_URS_2023_01/941112811" TargetMode="External" /><Relationship Id="rId6" Type="http://schemas.openxmlformats.org/officeDocument/2006/relationships/hyperlink" Target="https://podminky.urs.cz/item/CS_URS_2023_01/941112812" TargetMode="External" /><Relationship Id="rId7" Type="http://schemas.openxmlformats.org/officeDocument/2006/relationships/hyperlink" Target="https://podminky.urs.cz/item/CS_URS_2023_01/944611111" TargetMode="External" /><Relationship Id="rId8" Type="http://schemas.openxmlformats.org/officeDocument/2006/relationships/hyperlink" Target="https://podminky.urs.cz/item/CS_URS_2023_01/944611211" TargetMode="External" /><Relationship Id="rId9" Type="http://schemas.openxmlformats.org/officeDocument/2006/relationships/hyperlink" Target="https://podminky.urs.cz/item/CS_URS_2023_01/944611811" TargetMode="External" /><Relationship Id="rId10" Type="http://schemas.openxmlformats.org/officeDocument/2006/relationships/hyperlink" Target="https://podminky.urs.cz/item/CS_URS_2023_01/949211111" TargetMode="External" /><Relationship Id="rId11" Type="http://schemas.openxmlformats.org/officeDocument/2006/relationships/hyperlink" Target="https://podminky.urs.cz/item/CS_URS_2023_01/949211112" TargetMode="External" /><Relationship Id="rId12" Type="http://schemas.openxmlformats.org/officeDocument/2006/relationships/hyperlink" Target="https://podminky.urs.cz/item/CS_URS_2023_01/949211211" TargetMode="External" /><Relationship Id="rId13" Type="http://schemas.openxmlformats.org/officeDocument/2006/relationships/hyperlink" Target="https://podminky.urs.cz/item/CS_URS_2023_01/949211811" TargetMode="External" /><Relationship Id="rId14" Type="http://schemas.openxmlformats.org/officeDocument/2006/relationships/hyperlink" Target="https://podminky.urs.cz/item/CS_URS_2023_01/949211812" TargetMode="External" /><Relationship Id="rId15" Type="http://schemas.openxmlformats.org/officeDocument/2006/relationships/hyperlink" Target="https://podminky.urs.cz/item/CS_URS_2023_01/949411112" TargetMode="External" /><Relationship Id="rId16" Type="http://schemas.openxmlformats.org/officeDocument/2006/relationships/hyperlink" Target="https://podminky.urs.cz/item/CS_URS_2023_01/949411211" TargetMode="External" /><Relationship Id="rId17" Type="http://schemas.openxmlformats.org/officeDocument/2006/relationships/hyperlink" Target="https://podminky.urs.cz/item/CS_URS_2023_01/949411812" TargetMode="External" /><Relationship Id="rId18" Type="http://schemas.openxmlformats.org/officeDocument/2006/relationships/hyperlink" Target="https://podminky.urs.cz/item/CS_URS_2022_02/952901111" TargetMode="External" /><Relationship Id="rId19" Type="http://schemas.openxmlformats.org/officeDocument/2006/relationships/hyperlink" Target="https://podminky.urs.cz/item/CS_URS_2023_01/965042141" TargetMode="External" /><Relationship Id="rId20" Type="http://schemas.openxmlformats.org/officeDocument/2006/relationships/hyperlink" Target="https://podminky.urs.cz/item/CS_URS_2023_01/965082941" TargetMode="External" /><Relationship Id="rId21" Type="http://schemas.openxmlformats.org/officeDocument/2006/relationships/hyperlink" Target="https://podminky.urs.cz/item/CS_URS_2023_01/966081121" TargetMode="External" /><Relationship Id="rId22" Type="http://schemas.openxmlformats.org/officeDocument/2006/relationships/hyperlink" Target="https://podminky.urs.cz/item/CS_URS_2023_01/997013154" TargetMode="External" /><Relationship Id="rId23" Type="http://schemas.openxmlformats.org/officeDocument/2006/relationships/hyperlink" Target="https://podminky.urs.cz/item/CS_URS_2023_01/997013501" TargetMode="External" /><Relationship Id="rId24" Type="http://schemas.openxmlformats.org/officeDocument/2006/relationships/hyperlink" Target="https://podminky.urs.cz/item/CS_URS_2023_01/997013509" TargetMode="External" /><Relationship Id="rId25" Type="http://schemas.openxmlformats.org/officeDocument/2006/relationships/hyperlink" Target="https://podminky.urs.cz/item/CS_URS_2023_01/997013601" TargetMode="External" /><Relationship Id="rId26" Type="http://schemas.openxmlformats.org/officeDocument/2006/relationships/hyperlink" Target="https://podminky.urs.cz/item/CS_URS_2023_01/997013631" TargetMode="External" /><Relationship Id="rId27" Type="http://schemas.openxmlformats.org/officeDocument/2006/relationships/hyperlink" Target="https://podminky.urs.cz/item/CS_URS_2023_01/997013645" TargetMode="External" /><Relationship Id="rId28" Type="http://schemas.openxmlformats.org/officeDocument/2006/relationships/hyperlink" Target="https://podminky.urs.cz/item/CS_URS_2023_01/997013813" TargetMode="External" /><Relationship Id="rId29" Type="http://schemas.openxmlformats.org/officeDocument/2006/relationships/hyperlink" Target="https://podminky.urs.cz/item/CS_URS_2023_01/997013814" TargetMode="External" /><Relationship Id="rId30" Type="http://schemas.openxmlformats.org/officeDocument/2006/relationships/hyperlink" Target="https://podminky.urs.cz/item/CS_URS_2023_01/998017003" TargetMode="External" /><Relationship Id="rId31" Type="http://schemas.openxmlformats.org/officeDocument/2006/relationships/hyperlink" Target="https://podminky.urs.cz/item/CS_URS_2023_01/712311101" TargetMode="External" /><Relationship Id="rId32" Type="http://schemas.openxmlformats.org/officeDocument/2006/relationships/hyperlink" Target="https://podminky.urs.cz/item/CS_URS_2023_01/712340833" TargetMode="External" /><Relationship Id="rId33" Type="http://schemas.openxmlformats.org/officeDocument/2006/relationships/hyperlink" Target="https://podminky.urs.cz/item/CS_URS_2023_01/712340834" TargetMode="External" /><Relationship Id="rId34" Type="http://schemas.openxmlformats.org/officeDocument/2006/relationships/hyperlink" Target="https://podminky.urs.cz/item/CS_URS_2023_01/712341559" TargetMode="External" /><Relationship Id="rId35" Type="http://schemas.openxmlformats.org/officeDocument/2006/relationships/hyperlink" Target="https://podminky.urs.cz/item/CS_URS_2023_01/712363351" TargetMode="External" /><Relationship Id="rId36" Type="http://schemas.openxmlformats.org/officeDocument/2006/relationships/hyperlink" Target="https://podminky.urs.cz/item/CS_URS_2023_01/712363352" TargetMode="External" /><Relationship Id="rId37" Type="http://schemas.openxmlformats.org/officeDocument/2006/relationships/hyperlink" Target="https://podminky.urs.cz/item/CS_URS_2023_01/712363353" TargetMode="External" /><Relationship Id="rId38" Type="http://schemas.openxmlformats.org/officeDocument/2006/relationships/hyperlink" Target="https://podminky.urs.cz/item/CS_URS_2023_01/712363604" TargetMode="External" /><Relationship Id="rId39" Type="http://schemas.openxmlformats.org/officeDocument/2006/relationships/hyperlink" Target="https://podminky.urs.cz/item/CS_URS_2023_01/712363605" TargetMode="External" /><Relationship Id="rId40" Type="http://schemas.openxmlformats.org/officeDocument/2006/relationships/hyperlink" Target="https://podminky.urs.cz/item/CS_URS_2023_01/712363606" TargetMode="External" /><Relationship Id="rId41" Type="http://schemas.openxmlformats.org/officeDocument/2006/relationships/hyperlink" Target="https://podminky.urs.cz/item/CS_URS_2023_01/712363681" TargetMode="External" /><Relationship Id="rId42" Type="http://schemas.openxmlformats.org/officeDocument/2006/relationships/hyperlink" Target="https://podminky.urs.cz/item/CS_URS_2023_01/712363803" TargetMode="External" /><Relationship Id="rId43" Type="http://schemas.openxmlformats.org/officeDocument/2006/relationships/hyperlink" Target="https://podminky.urs.cz/item/CS_URS_2023_01/712300854" TargetMode="External" /><Relationship Id="rId44" Type="http://schemas.openxmlformats.org/officeDocument/2006/relationships/hyperlink" Target="https://podminky.urs.cz/item/CS_URS_2023_01/712391171" TargetMode="External" /><Relationship Id="rId45" Type="http://schemas.openxmlformats.org/officeDocument/2006/relationships/hyperlink" Target="https://podminky.urs.cz/item/CS_URS_2023_01/712811101" TargetMode="External" /><Relationship Id="rId46" Type="http://schemas.openxmlformats.org/officeDocument/2006/relationships/hyperlink" Target="https://podminky.urs.cz/item/CS_URS_2023_01/712831101" TargetMode="External" /><Relationship Id="rId47" Type="http://schemas.openxmlformats.org/officeDocument/2006/relationships/hyperlink" Target="https://podminky.urs.cz/item/CS_URS_2023_01/712741559" TargetMode="External" /><Relationship Id="rId48" Type="http://schemas.openxmlformats.org/officeDocument/2006/relationships/hyperlink" Target="https://podminky.urs.cz/item/CS_URS_2023_01/712840863" TargetMode="External" /><Relationship Id="rId49" Type="http://schemas.openxmlformats.org/officeDocument/2006/relationships/hyperlink" Target="https://podminky.urs.cz/item/CS_URS_2023_01/712840864" TargetMode="External" /><Relationship Id="rId50" Type="http://schemas.openxmlformats.org/officeDocument/2006/relationships/hyperlink" Target="https://podminky.urs.cz/item/CS_URS_2023_01/712841559" TargetMode="External" /><Relationship Id="rId51" Type="http://schemas.openxmlformats.org/officeDocument/2006/relationships/hyperlink" Target="https://podminky.urs.cz/item/CS_URS_2023_01/712861703" TargetMode="External" /><Relationship Id="rId52" Type="http://schemas.openxmlformats.org/officeDocument/2006/relationships/hyperlink" Target="https://podminky.urs.cz/item/CS_URS_2023_01/712861803" TargetMode="External" /><Relationship Id="rId53" Type="http://schemas.openxmlformats.org/officeDocument/2006/relationships/hyperlink" Target="https://podminky.urs.cz/item/CS_URS_2023_01/998712103" TargetMode="External" /><Relationship Id="rId54" Type="http://schemas.openxmlformats.org/officeDocument/2006/relationships/hyperlink" Target="https://podminky.urs.cz/item/CS_URS_2023_01/713140812" TargetMode="External" /><Relationship Id="rId55" Type="http://schemas.openxmlformats.org/officeDocument/2006/relationships/hyperlink" Target="https://podminky.urs.cz/item/CS_URS_2023_01/713141151" TargetMode="External" /><Relationship Id="rId56" Type="http://schemas.openxmlformats.org/officeDocument/2006/relationships/hyperlink" Target="https://podminky.urs.cz/item/CS_URS_2023_01/713141336" TargetMode="External" /><Relationship Id="rId57" Type="http://schemas.openxmlformats.org/officeDocument/2006/relationships/hyperlink" Target="https://podminky.urs.cz/item/CS_URS_2023_01/998713103" TargetMode="External" /><Relationship Id="rId58" Type="http://schemas.openxmlformats.org/officeDocument/2006/relationships/hyperlink" Target="https://podminky.urs.cz/item/CS_URS_2023_01/764002811" TargetMode="External" /><Relationship Id="rId59" Type="http://schemas.openxmlformats.org/officeDocument/2006/relationships/hyperlink" Target="https://podminky.urs.cz/item/CS_URS_2023_01/764002871" TargetMode="External" /><Relationship Id="rId60" Type="http://schemas.openxmlformats.org/officeDocument/2006/relationships/hyperlink" Target="https://podminky.urs.cz/item/CS_URS_2023_01/998764103" TargetMode="External" /><Relationship Id="rId61" Type="http://schemas.openxmlformats.org/officeDocument/2006/relationships/hyperlink" Target="https://podminky.urs.cz/item/CS_URS_2023_01/767881112" TargetMode="External" /><Relationship Id="rId62" Type="http://schemas.openxmlformats.org/officeDocument/2006/relationships/hyperlink" Target="https://podminky.urs.cz/item/CS_URS_2023_01/767881161" TargetMode="External" /><Relationship Id="rId63" Type="http://schemas.openxmlformats.org/officeDocument/2006/relationships/hyperlink" Target="https://podminky.urs.cz/item/CS_URS_2023_01/998767103" TargetMode="External" /><Relationship Id="rId6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41112111" TargetMode="External" /><Relationship Id="rId2" Type="http://schemas.openxmlformats.org/officeDocument/2006/relationships/hyperlink" Target="https://podminky.urs.cz/item/CS_URS_2023_01/941112211" TargetMode="External" /><Relationship Id="rId3" Type="http://schemas.openxmlformats.org/officeDocument/2006/relationships/hyperlink" Target="https://podminky.urs.cz/item/CS_URS_2023_01/941112811" TargetMode="External" /><Relationship Id="rId4" Type="http://schemas.openxmlformats.org/officeDocument/2006/relationships/hyperlink" Target="https://podminky.urs.cz/item/CS_URS_2023_01/944611111" TargetMode="External" /><Relationship Id="rId5" Type="http://schemas.openxmlformats.org/officeDocument/2006/relationships/hyperlink" Target="https://podminky.urs.cz/item/CS_URS_2023_01/944611211" TargetMode="External" /><Relationship Id="rId6" Type="http://schemas.openxmlformats.org/officeDocument/2006/relationships/hyperlink" Target="https://podminky.urs.cz/item/CS_URS_2023_01/944611811" TargetMode="External" /><Relationship Id="rId7" Type="http://schemas.openxmlformats.org/officeDocument/2006/relationships/hyperlink" Target="https://podminky.urs.cz/item/CS_URS_2023_01/949211111" TargetMode="External" /><Relationship Id="rId8" Type="http://schemas.openxmlformats.org/officeDocument/2006/relationships/hyperlink" Target="https://podminky.urs.cz/item/CS_URS_2023_01/949211112" TargetMode="External" /><Relationship Id="rId9" Type="http://schemas.openxmlformats.org/officeDocument/2006/relationships/hyperlink" Target="https://podminky.urs.cz/item/CS_URS_2023_01/949211211" TargetMode="External" /><Relationship Id="rId10" Type="http://schemas.openxmlformats.org/officeDocument/2006/relationships/hyperlink" Target="https://podminky.urs.cz/item/CS_URS_2023_01/949211811" TargetMode="External" /><Relationship Id="rId11" Type="http://schemas.openxmlformats.org/officeDocument/2006/relationships/hyperlink" Target="https://podminky.urs.cz/item/CS_URS_2023_01/949211812" TargetMode="External" /><Relationship Id="rId12" Type="http://schemas.openxmlformats.org/officeDocument/2006/relationships/hyperlink" Target="https://podminky.urs.cz/item/CS_URS_2023_01/949411112" TargetMode="External" /><Relationship Id="rId13" Type="http://schemas.openxmlformats.org/officeDocument/2006/relationships/hyperlink" Target="https://podminky.urs.cz/item/CS_URS_2023_01/949411211" TargetMode="External" /><Relationship Id="rId14" Type="http://schemas.openxmlformats.org/officeDocument/2006/relationships/hyperlink" Target="https://podminky.urs.cz/item/CS_URS_2023_01/949411812" TargetMode="External" /><Relationship Id="rId15" Type="http://schemas.openxmlformats.org/officeDocument/2006/relationships/hyperlink" Target="https://podminky.urs.cz/item/CS_URS_2022_02/952901111" TargetMode="External" /><Relationship Id="rId16" Type="http://schemas.openxmlformats.org/officeDocument/2006/relationships/hyperlink" Target="https://podminky.urs.cz/item/CS_URS_2023_01/965042141" TargetMode="External" /><Relationship Id="rId17" Type="http://schemas.openxmlformats.org/officeDocument/2006/relationships/hyperlink" Target="https://podminky.urs.cz/item/CS_URS_2023_01/965082941" TargetMode="External" /><Relationship Id="rId18" Type="http://schemas.openxmlformats.org/officeDocument/2006/relationships/hyperlink" Target="https://podminky.urs.cz/item/CS_URS_2023_01/997013153" TargetMode="External" /><Relationship Id="rId19" Type="http://schemas.openxmlformats.org/officeDocument/2006/relationships/hyperlink" Target="https://podminky.urs.cz/item/CS_URS_2023_01/997013501" TargetMode="External" /><Relationship Id="rId20" Type="http://schemas.openxmlformats.org/officeDocument/2006/relationships/hyperlink" Target="https://podminky.urs.cz/item/CS_URS_2023_01/997013509" TargetMode="External" /><Relationship Id="rId21" Type="http://schemas.openxmlformats.org/officeDocument/2006/relationships/hyperlink" Target="https://podminky.urs.cz/item/CS_URS_2023_01/997013601" TargetMode="External" /><Relationship Id="rId22" Type="http://schemas.openxmlformats.org/officeDocument/2006/relationships/hyperlink" Target="https://podminky.urs.cz/item/CS_URS_2023_01/997013631" TargetMode="External" /><Relationship Id="rId23" Type="http://schemas.openxmlformats.org/officeDocument/2006/relationships/hyperlink" Target="https://podminky.urs.cz/item/CS_URS_2023_01/997013645" TargetMode="External" /><Relationship Id="rId24" Type="http://schemas.openxmlformats.org/officeDocument/2006/relationships/hyperlink" Target="https://podminky.urs.cz/item/CS_URS_2023_01/997013813" TargetMode="External" /><Relationship Id="rId25" Type="http://schemas.openxmlformats.org/officeDocument/2006/relationships/hyperlink" Target="https://podminky.urs.cz/item/CS_URS_2023_01/997013814" TargetMode="External" /><Relationship Id="rId26" Type="http://schemas.openxmlformats.org/officeDocument/2006/relationships/hyperlink" Target="https://podminky.urs.cz/item/CS_URS_2023_01/998017002" TargetMode="External" /><Relationship Id="rId27" Type="http://schemas.openxmlformats.org/officeDocument/2006/relationships/hyperlink" Target="https://podminky.urs.cz/item/CS_URS_2023_01/712311101" TargetMode="External" /><Relationship Id="rId28" Type="http://schemas.openxmlformats.org/officeDocument/2006/relationships/hyperlink" Target="https://podminky.urs.cz/item/CS_URS_2023_01/712340833" TargetMode="External" /><Relationship Id="rId29" Type="http://schemas.openxmlformats.org/officeDocument/2006/relationships/hyperlink" Target="https://podminky.urs.cz/item/CS_URS_2023_01/712340834" TargetMode="External" /><Relationship Id="rId30" Type="http://schemas.openxmlformats.org/officeDocument/2006/relationships/hyperlink" Target="https://podminky.urs.cz/item/CS_URS_2023_01/712341559" TargetMode="External" /><Relationship Id="rId31" Type="http://schemas.openxmlformats.org/officeDocument/2006/relationships/hyperlink" Target="https://podminky.urs.cz/item/CS_URS_2023_01/712363351" TargetMode="External" /><Relationship Id="rId32" Type="http://schemas.openxmlformats.org/officeDocument/2006/relationships/hyperlink" Target="https://podminky.urs.cz/item/CS_URS_2023_01/712363352" TargetMode="External" /><Relationship Id="rId33" Type="http://schemas.openxmlformats.org/officeDocument/2006/relationships/hyperlink" Target="https://podminky.urs.cz/item/CS_URS_2023_01/712363353" TargetMode="External" /><Relationship Id="rId34" Type="http://schemas.openxmlformats.org/officeDocument/2006/relationships/hyperlink" Target="https://podminky.urs.cz/item/CS_URS_2023_01/712363604" TargetMode="External" /><Relationship Id="rId35" Type="http://schemas.openxmlformats.org/officeDocument/2006/relationships/hyperlink" Target="https://podminky.urs.cz/item/CS_URS_2023_01/712363605" TargetMode="External" /><Relationship Id="rId36" Type="http://schemas.openxmlformats.org/officeDocument/2006/relationships/hyperlink" Target="https://podminky.urs.cz/item/CS_URS_2023_01/712363606" TargetMode="External" /><Relationship Id="rId37" Type="http://schemas.openxmlformats.org/officeDocument/2006/relationships/hyperlink" Target="https://podminky.urs.cz/item/CS_URS_2023_01/712363803" TargetMode="External" /><Relationship Id="rId38" Type="http://schemas.openxmlformats.org/officeDocument/2006/relationships/hyperlink" Target="https://podminky.urs.cz/item/CS_URS_2023_01/712300854" TargetMode="External" /><Relationship Id="rId39" Type="http://schemas.openxmlformats.org/officeDocument/2006/relationships/hyperlink" Target="https://podminky.urs.cz/item/CS_URS_2023_01/712391171" TargetMode="External" /><Relationship Id="rId40" Type="http://schemas.openxmlformats.org/officeDocument/2006/relationships/hyperlink" Target="https://podminky.urs.cz/item/CS_URS_2023_01/712811101" TargetMode="External" /><Relationship Id="rId41" Type="http://schemas.openxmlformats.org/officeDocument/2006/relationships/hyperlink" Target="https://podminky.urs.cz/item/CS_URS_2023_01/712831101" TargetMode="External" /><Relationship Id="rId42" Type="http://schemas.openxmlformats.org/officeDocument/2006/relationships/hyperlink" Target="https://podminky.urs.cz/item/CS_URS_2023_01/712840863" TargetMode="External" /><Relationship Id="rId43" Type="http://schemas.openxmlformats.org/officeDocument/2006/relationships/hyperlink" Target="https://podminky.urs.cz/item/CS_URS_2023_01/712840864" TargetMode="External" /><Relationship Id="rId44" Type="http://schemas.openxmlformats.org/officeDocument/2006/relationships/hyperlink" Target="https://podminky.urs.cz/item/CS_URS_2023_01/712741559" TargetMode="External" /><Relationship Id="rId45" Type="http://schemas.openxmlformats.org/officeDocument/2006/relationships/hyperlink" Target="https://podminky.urs.cz/item/CS_URS_2023_01/712841559" TargetMode="External" /><Relationship Id="rId46" Type="http://schemas.openxmlformats.org/officeDocument/2006/relationships/hyperlink" Target="https://podminky.urs.cz/item/CS_URS_2023_01/712861703" TargetMode="External" /><Relationship Id="rId47" Type="http://schemas.openxmlformats.org/officeDocument/2006/relationships/hyperlink" Target="https://podminky.urs.cz/item/CS_URS_2023_01/712861803" TargetMode="External" /><Relationship Id="rId48" Type="http://schemas.openxmlformats.org/officeDocument/2006/relationships/hyperlink" Target="https://podminky.urs.cz/item/CS_URS_2023_01/998712102" TargetMode="External" /><Relationship Id="rId49" Type="http://schemas.openxmlformats.org/officeDocument/2006/relationships/hyperlink" Target="https://podminky.urs.cz/item/CS_URS_2023_01/713140812" TargetMode="External" /><Relationship Id="rId50" Type="http://schemas.openxmlformats.org/officeDocument/2006/relationships/hyperlink" Target="https://podminky.urs.cz/item/CS_URS_2023_01/713141151" TargetMode="External" /><Relationship Id="rId51" Type="http://schemas.openxmlformats.org/officeDocument/2006/relationships/hyperlink" Target="https://podminky.urs.cz/item/CS_URS_2023_01/713141336" TargetMode="External" /><Relationship Id="rId52" Type="http://schemas.openxmlformats.org/officeDocument/2006/relationships/hyperlink" Target="https://podminky.urs.cz/item/CS_URS_2023_01/998713102" TargetMode="External" /><Relationship Id="rId53" Type="http://schemas.openxmlformats.org/officeDocument/2006/relationships/hyperlink" Target="https://podminky.urs.cz/item/CS_URS_2023_01/764002811" TargetMode="External" /><Relationship Id="rId54" Type="http://schemas.openxmlformats.org/officeDocument/2006/relationships/hyperlink" Target="https://podminky.urs.cz/item/CS_URS_2023_01/764002871" TargetMode="External" /><Relationship Id="rId55" Type="http://schemas.openxmlformats.org/officeDocument/2006/relationships/hyperlink" Target="https://podminky.urs.cz/item/CS_URS_2023_01/998764102" TargetMode="External" /><Relationship Id="rId56" Type="http://schemas.openxmlformats.org/officeDocument/2006/relationships/hyperlink" Target="https://podminky.urs.cz/item/CS_URS_2023_01/767881112" TargetMode="External" /><Relationship Id="rId57" Type="http://schemas.openxmlformats.org/officeDocument/2006/relationships/hyperlink" Target="https://podminky.urs.cz/item/CS_URS_2023_01/767881161" TargetMode="External" /><Relationship Id="rId58" Type="http://schemas.openxmlformats.org/officeDocument/2006/relationships/hyperlink" Target="https://podminky.urs.cz/item/CS_URS_2023_01/998767102" TargetMode="External" /><Relationship Id="rId5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254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39002000" TargetMode="External" /><Relationship Id="rId4" Type="http://schemas.openxmlformats.org/officeDocument/2006/relationships/hyperlink" Target="https://podminky.urs.cz/item/CS_URS_2023_01/039002000.1" TargetMode="External" /><Relationship Id="rId5" Type="http://schemas.openxmlformats.org/officeDocument/2006/relationships/hyperlink" Target="https://podminky.urs.cz/item/CS_URS_2023_01/03990010.1" TargetMode="External" /><Relationship Id="rId6" Type="http://schemas.openxmlformats.org/officeDocument/2006/relationships/hyperlink" Target="https://podminky.urs.cz/item/CS_URS_2023_01/045002000" TargetMode="External" /><Relationship Id="rId7" Type="http://schemas.openxmlformats.org/officeDocument/2006/relationships/hyperlink" Target="https://podminky.urs.cz/item/CS_URS_2023_01/071002000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23-03_MS_Terronska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MŠ Terronská 20/200, Praha 6 - rekonstrukce střech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Terronská 20/200, Praha 6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2. 3. 2023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MČ Praha 6, Čs. armády 601/23, 160 52 Praha 6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Ing.Vít Kocourek, Prosecká 633/115, 190 00 Praha 9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Tomáš Vašek, Sněhurčina 710, Liberec 15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Hlavní střecha'!J30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'01 - Hlavní střecha'!P92</f>
        <v>0</v>
      </c>
      <c r="AV55" s="122">
        <f>'01 - Hlavní střecha'!J33</f>
        <v>0</v>
      </c>
      <c r="AW55" s="122">
        <f>'01 - Hlavní střecha'!J34</f>
        <v>0</v>
      </c>
      <c r="AX55" s="122">
        <f>'01 - Hlavní střecha'!J35</f>
        <v>0</v>
      </c>
      <c r="AY55" s="122">
        <f>'01 - Hlavní střecha'!J36</f>
        <v>0</v>
      </c>
      <c r="AZ55" s="122">
        <f>'01 - Hlavní střecha'!F33</f>
        <v>0</v>
      </c>
      <c r="BA55" s="122">
        <f>'01 - Hlavní střecha'!F34</f>
        <v>0</v>
      </c>
      <c r="BB55" s="122">
        <f>'01 - Hlavní střecha'!F35</f>
        <v>0</v>
      </c>
      <c r="BC55" s="122">
        <f>'01 - Hlavní střecha'!F36</f>
        <v>0</v>
      </c>
      <c r="BD55" s="124">
        <f>'01 - Hlavní střecha'!F37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Střecha nad keramikou'!J30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'02 - Střecha nad keramikou'!P89</f>
        <v>0</v>
      </c>
      <c r="AV56" s="122">
        <f>'02 - Střecha nad keramikou'!J33</f>
        <v>0</v>
      </c>
      <c r="AW56" s="122">
        <f>'02 - Střecha nad keramikou'!J34</f>
        <v>0</v>
      </c>
      <c r="AX56" s="122">
        <f>'02 - Střecha nad keramikou'!J35</f>
        <v>0</v>
      </c>
      <c r="AY56" s="122">
        <f>'02 - Střecha nad keramikou'!J36</f>
        <v>0</v>
      </c>
      <c r="AZ56" s="122">
        <f>'02 - Střecha nad keramikou'!F33</f>
        <v>0</v>
      </c>
      <c r="BA56" s="122">
        <f>'02 - Střecha nad keramikou'!F34</f>
        <v>0</v>
      </c>
      <c r="BB56" s="122">
        <f>'02 - Střecha nad keramikou'!F35</f>
        <v>0</v>
      </c>
      <c r="BC56" s="122">
        <f>'02 - Střecha nad keramikou'!F36</f>
        <v>0</v>
      </c>
      <c r="BD56" s="124">
        <f>'02 - Střecha nad keramikou'!F37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Střecha nad schodištěm'!J30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'03 - Střecha nad schodištěm'!P89</f>
        <v>0</v>
      </c>
      <c r="AV57" s="122">
        <f>'03 - Střecha nad schodištěm'!J33</f>
        <v>0</v>
      </c>
      <c r="AW57" s="122">
        <f>'03 - Střecha nad schodištěm'!J34</f>
        <v>0</v>
      </c>
      <c r="AX57" s="122">
        <f>'03 - Střecha nad schodištěm'!J35</f>
        <v>0</v>
      </c>
      <c r="AY57" s="122">
        <f>'03 - Střecha nad schodištěm'!J36</f>
        <v>0</v>
      </c>
      <c r="AZ57" s="122">
        <f>'03 - Střecha nad schodištěm'!F33</f>
        <v>0</v>
      </c>
      <c r="BA57" s="122">
        <f>'03 - Střecha nad schodištěm'!F34</f>
        <v>0</v>
      </c>
      <c r="BB57" s="122">
        <f>'03 - Střecha nad schodištěm'!F35</f>
        <v>0</v>
      </c>
      <c r="BC57" s="122">
        <f>'03 - Střecha nad schodištěm'!F36</f>
        <v>0</v>
      </c>
      <c r="BD57" s="124">
        <f>'03 - Střecha nad schodištěm'!F37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7" customFormat="1" ht="16.5" customHeight="1">
      <c r="A58" s="113" t="s">
        <v>77</v>
      </c>
      <c r="B58" s="114"/>
      <c r="C58" s="115"/>
      <c r="D58" s="116" t="s">
        <v>90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'VRN - Vedlejší a ostatní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92</v>
      </c>
      <c r="AR58" s="120"/>
      <c r="AS58" s="126">
        <v>0</v>
      </c>
      <c r="AT58" s="127">
        <f>ROUND(SUM(AV58:AW58),2)</f>
        <v>0</v>
      </c>
      <c r="AU58" s="128">
        <f>'VRN - Vedlejší a ostatní ...'!P84</f>
        <v>0</v>
      </c>
      <c r="AV58" s="127">
        <f>'VRN - Vedlejší a ostatní ...'!J33</f>
        <v>0</v>
      </c>
      <c r="AW58" s="127">
        <f>'VRN - Vedlejší a ostatní ...'!J34</f>
        <v>0</v>
      </c>
      <c r="AX58" s="127">
        <f>'VRN - Vedlejší a ostatní ...'!J35</f>
        <v>0</v>
      </c>
      <c r="AY58" s="127">
        <f>'VRN - Vedlejší a ostatní ...'!J36</f>
        <v>0</v>
      </c>
      <c r="AZ58" s="127">
        <f>'VRN - Vedlejší a ostatní ...'!F33</f>
        <v>0</v>
      </c>
      <c r="BA58" s="127">
        <f>'VRN - Vedlejší a ostatní ...'!F34</f>
        <v>0</v>
      </c>
      <c r="BB58" s="127">
        <f>'VRN - Vedlejší a ostatní ...'!F35</f>
        <v>0</v>
      </c>
      <c r="BC58" s="127">
        <f>'VRN - Vedlejší a ostatní ...'!F36</f>
        <v>0</v>
      </c>
      <c r="BD58" s="129">
        <f>'VRN - Vedlejší a ostatní ...'!F37</f>
        <v>0</v>
      </c>
      <c r="BE58" s="7"/>
      <c r="BT58" s="125" t="s">
        <v>81</v>
      </c>
      <c r="BV58" s="125" t="s">
        <v>75</v>
      </c>
      <c r="BW58" s="125" t="s">
        <v>93</v>
      </c>
      <c r="BX58" s="125" t="s">
        <v>5</v>
      </c>
      <c r="CL58" s="125" t="s">
        <v>19</v>
      </c>
      <c r="CM58" s="125" t="s">
        <v>83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IY/c5OOm5pbe10isl7TW9qH10xAwQFdtuzPHiLaZ8z8kDN3v9nd9QVUuaJs/dBOfEZcFY62RCvHd0m9CvIzCVA==" hashValue="f1SDKd3y7LgxPvfBSC1DSEyg7V5Ez/yvfww+alEuVmBvjBnG97P2Kw2uySecc3S/W8t1MByOmwdpgkIu0ytRgg==" algorithmName="SHA-512" password="CC3F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Hlavní střecha'!C2" display="/"/>
    <hyperlink ref="A56" location="'02 - Střecha nad keramikou'!C2" display="/"/>
    <hyperlink ref="A57" location="'03 - Střecha nad schodištěm'!C2" display="/"/>
    <hyperlink ref="A58" location="'VR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  <c r="AZ2" s="130" t="s">
        <v>94</v>
      </c>
      <c r="BA2" s="130" t="s">
        <v>95</v>
      </c>
      <c r="BB2" s="130" t="s">
        <v>96</v>
      </c>
      <c r="BC2" s="130" t="s">
        <v>97</v>
      </c>
      <c r="BD2" s="13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  <c r="AZ3" s="130" t="s">
        <v>98</v>
      </c>
      <c r="BA3" s="130" t="s">
        <v>99</v>
      </c>
      <c r="BB3" s="130" t="s">
        <v>96</v>
      </c>
      <c r="BC3" s="130" t="s">
        <v>100</v>
      </c>
      <c r="BD3" s="130" t="s">
        <v>83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  <c r="AZ4" s="130" t="s">
        <v>102</v>
      </c>
      <c r="BA4" s="130" t="s">
        <v>103</v>
      </c>
      <c r="BB4" s="130" t="s">
        <v>96</v>
      </c>
      <c r="BC4" s="130" t="s">
        <v>104</v>
      </c>
      <c r="BD4" s="130" t="s">
        <v>83</v>
      </c>
    </row>
    <row r="5" s="1" customFormat="1" ht="6.96" customHeight="1">
      <c r="B5" s="22"/>
      <c r="L5" s="22"/>
      <c r="AZ5" s="130" t="s">
        <v>105</v>
      </c>
      <c r="BA5" s="130" t="s">
        <v>106</v>
      </c>
      <c r="BB5" s="130" t="s">
        <v>96</v>
      </c>
      <c r="BC5" s="130" t="s">
        <v>107</v>
      </c>
      <c r="BD5" s="130" t="s">
        <v>83</v>
      </c>
    </row>
    <row r="6" s="1" customFormat="1" ht="12" customHeight="1">
      <c r="B6" s="22"/>
      <c r="D6" s="135" t="s">
        <v>16</v>
      </c>
      <c r="L6" s="22"/>
      <c r="AZ6" s="130" t="s">
        <v>108</v>
      </c>
      <c r="BA6" s="130" t="s">
        <v>109</v>
      </c>
      <c r="BB6" s="130" t="s">
        <v>96</v>
      </c>
      <c r="BC6" s="130" t="s">
        <v>110</v>
      </c>
      <c r="BD6" s="130" t="s">
        <v>83</v>
      </c>
    </row>
    <row r="7" s="1" customFormat="1" ht="16.5" customHeight="1">
      <c r="B7" s="22"/>
      <c r="E7" s="136" t="str">
        <f>'Rekapitulace stavby'!K6</f>
        <v>MŠ Terronská 20/200, Praha 6 - rekonstrukce střech</v>
      </c>
      <c r="F7" s="135"/>
      <c r="G7" s="135"/>
      <c r="H7" s="135"/>
      <c r="L7" s="22"/>
      <c r="AZ7" s="130" t="s">
        <v>111</v>
      </c>
      <c r="BA7" s="130" t="s">
        <v>112</v>
      </c>
      <c r="BB7" s="130" t="s">
        <v>96</v>
      </c>
      <c r="BC7" s="130" t="s">
        <v>113</v>
      </c>
      <c r="BD7" s="130" t="s">
        <v>83</v>
      </c>
    </row>
    <row r="8" s="2" customFormat="1" ht="12" customHeight="1">
      <c r="A8" s="40"/>
      <c r="B8" s="46"/>
      <c r="C8" s="40"/>
      <c r="D8" s="135" t="s">
        <v>114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115</v>
      </c>
      <c r="BA8" s="130" t="s">
        <v>116</v>
      </c>
      <c r="BB8" s="130" t="s">
        <v>96</v>
      </c>
      <c r="BC8" s="130" t="s">
        <v>117</v>
      </c>
      <c r="BD8" s="130" t="s">
        <v>83</v>
      </c>
    </row>
    <row r="9" s="2" customFormat="1" ht="16.5" customHeight="1">
      <c r="A9" s="40"/>
      <c r="B9" s="46"/>
      <c r="C9" s="40"/>
      <c r="D9" s="40"/>
      <c r="E9" s="138" t="s">
        <v>118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119</v>
      </c>
      <c r="BA9" s="130" t="s">
        <v>120</v>
      </c>
      <c r="BB9" s="130" t="s">
        <v>96</v>
      </c>
      <c r="BC9" s="130" t="s">
        <v>121</v>
      </c>
      <c r="BD9" s="130" t="s">
        <v>83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122</v>
      </c>
      <c r="BA10" s="130" t="s">
        <v>123</v>
      </c>
      <c r="BB10" s="130" t="s">
        <v>96</v>
      </c>
      <c r="BC10" s="130" t="s">
        <v>124</v>
      </c>
      <c r="BD10" s="130" t="s">
        <v>83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125</v>
      </c>
      <c r="BA11" s="130" t="s">
        <v>126</v>
      </c>
      <c r="BB11" s="130" t="s">
        <v>96</v>
      </c>
      <c r="BC11" s="130" t="s">
        <v>127</v>
      </c>
      <c r="BD11" s="130" t="s">
        <v>83</v>
      </c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2. 3. 2023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0" t="s">
        <v>128</v>
      </c>
      <c r="BA12" s="130" t="s">
        <v>129</v>
      </c>
      <c r="BB12" s="130" t="s">
        <v>130</v>
      </c>
      <c r="BC12" s="130" t="s">
        <v>131</v>
      </c>
      <c r="BD12" s="130" t="s">
        <v>83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30" t="s">
        <v>132</v>
      </c>
      <c r="BA13" s="130" t="s">
        <v>133</v>
      </c>
      <c r="BB13" s="130" t="s">
        <v>96</v>
      </c>
      <c r="BC13" s="130" t="s">
        <v>134</v>
      </c>
      <c r="BD13" s="130" t="s">
        <v>83</v>
      </c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21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30" t="s">
        <v>135</v>
      </c>
      <c r="BA14" s="130" t="s">
        <v>136</v>
      </c>
      <c r="BB14" s="130" t="s">
        <v>96</v>
      </c>
      <c r="BC14" s="130" t="s">
        <v>137</v>
      </c>
      <c r="BD14" s="130" t="s">
        <v>83</v>
      </c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21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30" t="s">
        <v>138</v>
      </c>
      <c r="BA15" s="130" t="s">
        <v>139</v>
      </c>
      <c r="BB15" s="130" t="s">
        <v>96</v>
      </c>
      <c r="BC15" s="130" t="s">
        <v>140</v>
      </c>
      <c r="BD15" s="130" t="s">
        <v>83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30" t="s">
        <v>141</v>
      </c>
      <c r="BA16" s="130" t="s">
        <v>142</v>
      </c>
      <c r="BB16" s="130" t="s">
        <v>130</v>
      </c>
      <c r="BC16" s="130" t="s">
        <v>143</v>
      </c>
      <c r="BD16" s="130" t="s">
        <v>83</v>
      </c>
    </row>
    <row r="17" s="2" customFormat="1" ht="12" customHeight="1">
      <c r="A17" s="40"/>
      <c r="B17" s="46"/>
      <c r="C17" s="40"/>
      <c r="D17" s="135" t="s">
        <v>30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30" t="s">
        <v>144</v>
      </c>
      <c r="BA17" s="130" t="s">
        <v>145</v>
      </c>
      <c r="BB17" s="130" t="s">
        <v>96</v>
      </c>
      <c r="BC17" s="130" t="s">
        <v>146</v>
      </c>
      <c r="BD17" s="130" t="s">
        <v>83</v>
      </c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30" t="s">
        <v>147</v>
      </c>
      <c r="BA18" s="130" t="s">
        <v>148</v>
      </c>
      <c r="BB18" s="130" t="s">
        <v>130</v>
      </c>
      <c r="BC18" s="130" t="s">
        <v>149</v>
      </c>
      <c r="BD18" s="130" t="s">
        <v>83</v>
      </c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Z19" s="130" t="s">
        <v>150</v>
      </c>
      <c r="BA19" s="130" t="s">
        <v>151</v>
      </c>
      <c r="BB19" s="130" t="s">
        <v>130</v>
      </c>
      <c r="BC19" s="130" t="s">
        <v>152</v>
      </c>
      <c r="BD19" s="130" t="s">
        <v>83</v>
      </c>
    </row>
    <row r="20" s="2" customFormat="1" ht="12" customHeight="1">
      <c r="A20" s="40"/>
      <c r="B20" s="46"/>
      <c r="C20" s="40"/>
      <c r="D20" s="135" t="s">
        <v>32</v>
      </c>
      <c r="E20" s="40"/>
      <c r="F20" s="40"/>
      <c r="G20" s="40"/>
      <c r="H20" s="40"/>
      <c r="I20" s="135" t="s">
        <v>27</v>
      </c>
      <c r="J20" s="139" t="s">
        <v>21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Z20" s="130" t="s">
        <v>153</v>
      </c>
      <c r="BA20" s="130" t="s">
        <v>154</v>
      </c>
      <c r="BB20" s="130" t="s">
        <v>130</v>
      </c>
      <c r="BC20" s="130" t="s">
        <v>155</v>
      </c>
      <c r="BD20" s="130" t="s">
        <v>83</v>
      </c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29</v>
      </c>
      <c r="J21" s="139" t="s">
        <v>21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27</v>
      </c>
      <c r="J23" s="139" t="s">
        <v>21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29</v>
      </c>
      <c r="J24" s="139" t="s">
        <v>21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ROUND(J92,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ROUND((SUM(BE92:BE545)),  2)</f>
        <v>0</v>
      </c>
      <c r="G33" s="40"/>
      <c r="H33" s="40"/>
      <c r="I33" s="151">
        <v>0.20999999999999999</v>
      </c>
      <c r="J33" s="150">
        <f>ROUND(((SUM(BE92:BE545))*I33),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ROUND((SUM(BF92:BF545)),  2)</f>
        <v>0</v>
      </c>
      <c r="G34" s="40"/>
      <c r="H34" s="40"/>
      <c r="I34" s="151">
        <v>0.14999999999999999</v>
      </c>
      <c r="J34" s="150">
        <f>ROUND(((SUM(BF92:BF545))*I34),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ROUND((SUM(BG92:BG545)),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ROUND((SUM(BH92:BH545)),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ROUND((SUM(BI92:BI545)),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156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MŠ Terronská 20/200, Praha 6 - rekonstrukce střech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Hlavní střecha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Terronská 20/200, Praha 6</v>
      </c>
      <c r="G52" s="42"/>
      <c r="H52" s="42"/>
      <c r="I52" s="34" t="s">
        <v>24</v>
      </c>
      <c r="J52" s="74" t="str">
        <f>IF(J12="","",J12)</f>
        <v>2. 3. 2023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MČ Praha 6, Čs. armády 601/23, 160 52 Praha 6</v>
      </c>
      <c r="G54" s="42"/>
      <c r="H54" s="42"/>
      <c r="I54" s="34" t="s">
        <v>32</v>
      </c>
      <c r="J54" s="38" t="str">
        <f>E21</f>
        <v>Ing.Vít Kocourek, Prosecká 633/115, 190 00 Praha 9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0.0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Tomáš Vašek, Sněhurčina 710, Liberec 15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157</v>
      </c>
      <c r="D57" s="165"/>
      <c r="E57" s="165"/>
      <c r="F57" s="165"/>
      <c r="G57" s="165"/>
      <c r="H57" s="165"/>
      <c r="I57" s="165"/>
      <c r="J57" s="166" t="s">
        <v>158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159</v>
      </c>
    </row>
    <row r="60" s="9" customFormat="1" ht="24.96" customHeight="1">
      <c r="A60" s="9"/>
      <c r="B60" s="168"/>
      <c r="C60" s="169"/>
      <c r="D60" s="170" t="s">
        <v>160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161</v>
      </c>
      <c r="E61" s="177"/>
      <c r="F61" s="177"/>
      <c r="G61" s="177"/>
      <c r="H61" s="177"/>
      <c r="I61" s="177"/>
      <c r="J61" s="178">
        <f>J94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162</v>
      </c>
      <c r="E62" s="177"/>
      <c r="F62" s="177"/>
      <c r="G62" s="177"/>
      <c r="H62" s="177"/>
      <c r="I62" s="177"/>
      <c r="J62" s="178">
        <f>J96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163</v>
      </c>
      <c r="E63" s="177"/>
      <c r="F63" s="177"/>
      <c r="G63" s="177"/>
      <c r="H63" s="177"/>
      <c r="I63" s="177"/>
      <c r="J63" s="178">
        <f>J152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164</v>
      </c>
      <c r="E64" s="177"/>
      <c r="F64" s="177"/>
      <c r="G64" s="177"/>
      <c r="H64" s="177"/>
      <c r="I64" s="177"/>
      <c r="J64" s="178">
        <f>J245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165</v>
      </c>
      <c r="E65" s="177"/>
      <c r="F65" s="177"/>
      <c r="G65" s="177"/>
      <c r="H65" s="177"/>
      <c r="I65" s="177"/>
      <c r="J65" s="178">
        <f>J266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166</v>
      </c>
      <c r="E66" s="171"/>
      <c r="F66" s="171"/>
      <c r="G66" s="171"/>
      <c r="H66" s="171"/>
      <c r="I66" s="171"/>
      <c r="J66" s="172">
        <f>J269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167</v>
      </c>
      <c r="E67" s="177"/>
      <c r="F67" s="177"/>
      <c r="G67" s="177"/>
      <c r="H67" s="177"/>
      <c r="I67" s="177"/>
      <c r="J67" s="178">
        <f>J270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168</v>
      </c>
      <c r="E68" s="177"/>
      <c r="F68" s="177"/>
      <c r="G68" s="177"/>
      <c r="H68" s="177"/>
      <c r="I68" s="177"/>
      <c r="J68" s="178">
        <f>J453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169</v>
      </c>
      <c r="E69" s="177"/>
      <c r="F69" s="177"/>
      <c r="G69" s="177"/>
      <c r="H69" s="177"/>
      <c r="I69" s="177"/>
      <c r="J69" s="178">
        <f>J481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170</v>
      </c>
      <c r="E70" s="177"/>
      <c r="F70" s="177"/>
      <c r="G70" s="177"/>
      <c r="H70" s="177"/>
      <c r="I70" s="177"/>
      <c r="J70" s="178">
        <f>J509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171</v>
      </c>
      <c r="E71" s="177"/>
      <c r="F71" s="177"/>
      <c r="G71" s="177"/>
      <c r="H71" s="177"/>
      <c r="I71" s="177"/>
      <c r="J71" s="178">
        <f>J523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172</v>
      </c>
      <c r="E72" s="177"/>
      <c r="F72" s="177"/>
      <c r="G72" s="177"/>
      <c r="H72" s="177"/>
      <c r="I72" s="177"/>
      <c r="J72" s="178">
        <f>J535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173</v>
      </c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3" t="str">
        <f>E7</f>
        <v>MŠ Terronská 20/200, Praha 6 - rekonstrukce střech</v>
      </c>
      <c r="F82" s="34"/>
      <c r="G82" s="34"/>
      <c r="H82" s="34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114</v>
      </c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01 - Hlavní střecha</v>
      </c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F12</f>
        <v>Terronská 20/200, Praha 6</v>
      </c>
      <c r="G86" s="42"/>
      <c r="H86" s="42"/>
      <c r="I86" s="34" t="s">
        <v>24</v>
      </c>
      <c r="J86" s="74" t="str">
        <f>IF(J12="","",J12)</f>
        <v>2. 3. 2023</v>
      </c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4" t="s">
        <v>26</v>
      </c>
      <c r="D88" s="42"/>
      <c r="E88" s="42"/>
      <c r="F88" s="29" t="str">
        <f>E15</f>
        <v>MČ Praha 6, Čs. armády 601/23, 160 52 Praha 6</v>
      </c>
      <c r="G88" s="42"/>
      <c r="H88" s="42"/>
      <c r="I88" s="34" t="s">
        <v>32</v>
      </c>
      <c r="J88" s="38" t="str">
        <f>E21</f>
        <v>Ing.Vít Kocourek, Prosecká 633/115, 190 00 Praha 9</v>
      </c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40.05" customHeight="1">
      <c r="A89" s="40"/>
      <c r="B89" s="41"/>
      <c r="C89" s="34" t="s">
        <v>30</v>
      </c>
      <c r="D89" s="42"/>
      <c r="E89" s="42"/>
      <c r="F89" s="29" t="str">
        <f>IF(E18="","",E18)</f>
        <v>Vyplň údaj</v>
      </c>
      <c r="G89" s="42"/>
      <c r="H89" s="42"/>
      <c r="I89" s="34" t="s">
        <v>35</v>
      </c>
      <c r="J89" s="38" t="str">
        <f>E24</f>
        <v>Tomáš Vašek, Sněhurčina 710, Liberec 15</v>
      </c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0"/>
      <c r="B91" s="181"/>
      <c r="C91" s="182" t="s">
        <v>174</v>
      </c>
      <c r="D91" s="183" t="s">
        <v>58</v>
      </c>
      <c r="E91" s="183" t="s">
        <v>54</v>
      </c>
      <c r="F91" s="183" t="s">
        <v>55</v>
      </c>
      <c r="G91" s="183" t="s">
        <v>175</v>
      </c>
      <c r="H91" s="183" t="s">
        <v>176</v>
      </c>
      <c r="I91" s="183" t="s">
        <v>177</v>
      </c>
      <c r="J91" s="183" t="s">
        <v>158</v>
      </c>
      <c r="K91" s="184" t="s">
        <v>178</v>
      </c>
      <c r="L91" s="185"/>
      <c r="M91" s="94" t="s">
        <v>21</v>
      </c>
      <c r="N91" s="95" t="s">
        <v>43</v>
      </c>
      <c r="O91" s="95" t="s">
        <v>179</v>
      </c>
      <c r="P91" s="95" t="s">
        <v>180</v>
      </c>
      <c r="Q91" s="95" t="s">
        <v>181</v>
      </c>
      <c r="R91" s="95" t="s">
        <v>182</v>
      </c>
      <c r="S91" s="95" t="s">
        <v>183</v>
      </c>
      <c r="T91" s="96" t="s">
        <v>184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0"/>
      <c r="B92" s="41"/>
      <c r="C92" s="101" t="s">
        <v>185</v>
      </c>
      <c r="D92" s="42"/>
      <c r="E92" s="42"/>
      <c r="F92" s="42"/>
      <c r="G92" s="42"/>
      <c r="H92" s="42"/>
      <c r="I92" s="42"/>
      <c r="J92" s="186">
        <f>BK92</f>
        <v>0</v>
      </c>
      <c r="K92" s="42"/>
      <c r="L92" s="46"/>
      <c r="M92" s="97"/>
      <c r="N92" s="187"/>
      <c r="O92" s="98"/>
      <c r="P92" s="188">
        <f>P93+P269</f>
        <v>0</v>
      </c>
      <c r="Q92" s="98"/>
      <c r="R92" s="188">
        <f>R93+R269</f>
        <v>57.849679800000004</v>
      </c>
      <c r="S92" s="98"/>
      <c r="T92" s="189">
        <f>T93+T269</f>
        <v>209.80158549999996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159</v>
      </c>
      <c r="BK92" s="190">
        <f>BK93+BK269</f>
        <v>0</v>
      </c>
    </row>
    <row r="93" s="12" customFormat="1" ht="25.92" customHeight="1">
      <c r="A93" s="12"/>
      <c r="B93" s="191"/>
      <c r="C93" s="192"/>
      <c r="D93" s="193" t="s">
        <v>72</v>
      </c>
      <c r="E93" s="194" t="s">
        <v>186</v>
      </c>
      <c r="F93" s="194" t="s">
        <v>187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P94+P96+P152+P245+P266</f>
        <v>0</v>
      </c>
      <c r="Q93" s="199"/>
      <c r="R93" s="200">
        <f>R94+R96+R152+R245+R266</f>
        <v>49.5165103</v>
      </c>
      <c r="S93" s="199"/>
      <c r="T93" s="201">
        <f>T94+T96+T152+T245+T266</f>
        <v>179.14307999999997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81</v>
      </c>
      <c r="AT93" s="203" t="s">
        <v>72</v>
      </c>
      <c r="AU93" s="203" t="s">
        <v>73</v>
      </c>
      <c r="AY93" s="202" t="s">
        <v>188</v>
      </c>
      <c r="BK93" s="204">
        <f>BK94+BK96+BK152+BK245+BK266</f>
        <v>0</v>
      </c>
    </row>
    <row r="94" s="12" customFormat="1" ht="22.8" customHeight="1">
      <c r="A94" s="12"/>
      <c r="B94" s="191"/>
      <c r="C94" s="192"/>
      <c r="D94" s="193" t="s">
        <v>72</v>
      </c>
      <c r="E94" s="205" t="s">
        <v>189</v>
      </c>
      <c r="F94" s="205" t="s">
        <v>190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P95</f>
        <v>0</v>
      </c>
      <c r="Q94" s="199"/>
      <c r="R94" s="200">
        <f>R95</f>
        <v>0.024672779999999998</v>
      </c>
      <c r="S94" s="199"/>
      <c r="T94" s="201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81</v>
      </c>
      <c r="AT94" s="203" t="s">
        <v>72</v>
      </c>
      <c r="AU94" s="203" t="s">
        <v>81</v>
      </c>
      <c r="AY94" s="202" t="s">
        <v>188</v>
      </c>
      <c r="BK94" s="204">
        <f>BK95</f>
        <v>0</v>
      </c>
    </row>
    <row r="95" s="2" customFormat="1" ht="21.75" customHeight="1">
      <c r="A95" s="40"/>
      <c r="B95" s="41"/>
      <c r="C95" s="207" t="s">
        <v>81</v>
      </c>
      <c r="D95" s="207" t="s">
        <v>191</v>
      </c>
      <c r="E95" s="208" t="s">
        <v>192</v>
      </c>
      <c r="F95" s="209" t="s">
        <v>193</v>
      </c>
      <c r="G95" s="210" t="s">
        <v>194</v>
      </c>
      <c r="H95" s="211">
        <v>1</v>
      </c>
      <c r="I95" s="212"/>
      <c r="J95" s="213">
        <f>ROUND(I95*H95,2)</f>
        <v>0</v>
      </c>
      <c r="K95" s="209" t="s">
        <v>21</v>
      </c>
      <c r="L95" s="46"/>
      <c r="M95" s="214" t="s">
        <v>21</v>
      </c>
      <c r="N95" s="215" t="s">
        <v>44</v>
      </c>
      <c r="O95" s="86"/>
      <c r="P95" s="216">
        <f>O95*H95</f>
        <v>0</v>
      </c>
      <c r="Q95" s="216">
        <v>0.024672779999999998</v>
      </c>
      <c r="R95" s="216">
        <f>Q95*H95</f>
        <v>0.024672779999999998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195</v>
      </c>
      <c r="AT95" s="218" t="s">
        <v>191</v>
      </c>
      <c r="AU95" s="218" t="s">
        <v>83</v>
      </c>
      <c r="AY95" s="19" t="s">
        <v>188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81</v>
      </c>
      <c r="BK95" s="219">
        <f>ROUND(I95*H95,2)</f>
        <v>0</v>
      </c>
      <c r="BL95" s="19" t="s">
        <v>195</v>
      </c>
      <c r="BM95" s="218" t="s">
        <v>196</v>
      </c>
    </row>
    <row r="96" s="12" customFormat="1" ht="22.8" customHeight="1">
      <c r="A96" s="12"/>
      <c r="B96" s="191"/>
      <c r="C96" s="192"/>
      <c r="D96" s="193" t="s">
        <v>72</v>
      </c>
      <c r="E96" s="205" t="s">
        <v>197</v>
      </c>
      <c r="F96" s="205" t="s">
        <v>198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SUM(P97:P151)</f>
        <v>0</v>
      </c>
      <c r="Q96" s="199"/>
      <c r="R96" s="200">
        <f>SUM(R97:R151)</f>
        <v>49.48644084</v>
      </c>
      <c r="S96" s="199"/>
      <c r="T96" s="201">
        <f>SUM(T97:T151)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81</v>
      </c>
      <c r="AT96" s="203" t="s">
        <v>72</v>
      </c>
      <c r="AU96" s="203" t="s">
        <v>81</v>
      </c>
      <c r="AY96" s="202" t="s">
        <v>188</v>
      </c>
      <c r="BK96" s="204">
        <f>SUM(BK97:BK151)</f>
        <v>0</v>
      </c>
    </row>
    <row r="97" s="2" customFormat="1" ht="33" customHeight="1">
      <c r="A97" s="40"/>
      <c r="B97" s="41"/>
      <c r="C97" s="207" t="s">
        <v>83</v>
      </c>
      <c r="D97" s="207" t="s">
        <v>191</v>
      </c>
      <c r="E97" s="208" t="s">
        <v>199</v>
      </c>
      <c r="F97" s="209" t="s">
        <v>200</v>
      </c>
      <c r="G97" s="210" t="s">
        <v>130</v>
      </c>
      <c r="H97" s="211">
        <v>4.7199999999999998</v>
      </c>
      <c r="I97" s="212"/>
      <c r="J97" s="213">
        <f>ROUND(I97*H97,2)</f>
        <v>0</v>
      </c>
      <c r="K97" s="209" t="s">
        <v>201</v>
      </c>
      <c r="L97" s="46"/>
      <c r="M97" s="214" t="s">
        <v>21</v>
      </c>
      <c r="N97" s="215" t="s">
        <v>44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195</v>
      </c>
      <c r="AT97" s="218" t="s">
        <v>191</v>
      </c>
      <c r="AU97" s="218" t="s">
        <v>83</v>
      </c>
      <c r="AY97" s="19" t="s">
        <v>188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81</v>
      </c>
      <c r="BK97" s="219">
        <f>ROUND(I97*H97,2)</f>
        <v>0</v>
      </c>
      <c r="BL97" s="19" t="s">
        <v>195</v>
      </c>
      <c r="BM97" s="218" t="s">
        <v>202</v>
      </c>
    </row>
    <row r="98" s="2" customFormat="1">
      <c r="A98" s="40"/>
      <c r="B98" s="41"/>
      <c r="C98" s="42"/>
      <c r="D98" s="220" t="s">
        <v>203</v>
      </c>
      <c r="E98" s="42"/>
      <c r="F98" s="221" t="s">
        <v>204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203</v>
      </c>
      <c r="AU98" s="19" t="s">
        <v>83</v>
      </c>
    </row>
    <row r="99" s="13" customFormat="1">
      <c r="A99" s="13"/>
      <c r="B99" s="225"/>
      <c r="C99" s="226"/>
      <c r="D99" s="227" t="s">
        <v>205</v>
      </c>
      <c r="E99" s="228" t="s">
        <v>21</v>
      </c>
      <c r="F99" s="229" t="s">
        <v>206</v>
      </c>
      <c r="G99" s="226"/>
      <c r="H99" s="230">
        <v>4.7199999999999998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205</v>
      </c>
      <c r="AU99" s="236" t="s">
        <v>83</v>
      </c>
      <c r="AV99" s="13" t="s">
        <v>83</v>
      </c>
      <c r="AW99" s="13" t="s">
        <v>34</v>
      </c>
      <c r="AX99" s="13" t="s">
        <v>81</v>
      </c>
      <c r="AY99" s="236" t="s">
        <v>188</v>
      </c>
    </row>
    <row r="100" s="2" customFormat="1" ht="16.5" customHeight="1">
      <c r="A100" s="40"/>
      <c r="B100" s="41"/>
      <c r="C100" s="237" t="s">
        <v>189</v>
      </c>
      <c r="D100" s="237" t="s">
        <v>207</v>
      </c>
      <c r="E100" s="238" t="s">
        <v>208</v>
      </c>
      <c r="F100" s="239" t="s">
        <v>209</v>
      </c>
      <c r="G100" s="240" t="s">
        <v>130</v>
      </c>
      <c r="H100" s="241">
        <v>5.452</v>
      </c>
      <c r="I100" s="242"/>
      <c r="J100" s="243">
        <f>ROUND(I100*H100,2)</f>
        <v>0</v>
      </c>
      <c r="K100" s="239" t="s">
        <v>201</v>
      </c>
      <c r="L100" s="244"/>
      <c r="M100" s="245" t="s">
        <v>21</v>
      </c>
      <c r="N100" s="246" t="s">
        <v>44</v>
      </c>
      <c r="O100" s="86"/>
      <c r="P100" s="216">
        <f>O100*H100</f>
        <v>0</v>
      </c>
      <c r="Q100" s="216">
        <v>4.0000000000000003E-05</v>
      </c>
      <c r="R100" s="216">
        <f>Q100*H100</f>
        <v>0.00021808000000000003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210</v>
      </c>
      <c r="AT100" s="218" t="s">
        <v>207</v>
      </c>
      <c r="AU100" s="218" t="s">
        <v>83</v>
      </c>
      <c r="AY100" s="19" t="s">
        <v>188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81</v>
      </c>
      <c r="BK100" s="219">
        <f>ROUND(I100*H100,2)</f>
        <v>0</v>
      </c>
      <c r="BL100" s="19" t="s">
        <v>195</v>
      </c>
      <c r="BM100" s="218" t="s">
        <v>211</v>
      </c>
    </row>
    <row r="101" s="13" customFormat="1">
      <c r="A101" s="13"/>
      <c r="B101" s="225"/>
      <c r="C101" s="226"/>
      <c r="D101" s="227" t="s">
        <v>205</v>
      </c>
      <c r="E101" s="228" t="s">
        <v>21</v>
      </c>
      <c r="F101" s="229" t="s">
        <v>212</v>
      </c>
      <c r="G101" s="226"/>
      <c r="H101" s="230">
        <v>5.1920000000000002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205</v>
      </c>
      <c r="AU101" s="236" t="s">
        <v>83</v>
      </c>
      <c r="AV101" s="13" t="s">
        <v>83</v>
      </c>
      <c r="AW101" s="13" t="s">
        <v>34</v>
      </c>
      <c r="AX101" s="13" t="s">
        <v>81</v>
      </c>
      <c r="AY101" s="236" t="s">
        <v>188</v>
      </c>
    </row>
    <row r="102" s="13" customFormat="1">
      <c r="A102" s="13"/>
      <c r="B102" s="225"/>
      <c r="C102" s="226"/>
      <c r="D102" s="227" t="s">
        <v>205</v>
      </c>
      <c r="E102" s="226"/>
      <c r="F102" s="229" t="s">
        <v>213</v>
      </c>
      <c r="G102" s="226"/>
      <c r="H102" s="230">
        <v>5.452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205</v>
      </c>
      <c r="AU102" s="236" t="s">
        <v>83</v>
      </c>
      <c r="AV102" s="13" t="s">
        <v>83</v>
      </c>
      <c r="AW102" s="13" t="s">
        <v>4</v>
      </c>
      <c r="AX102" s="13" t="s">
        <v>81</v>
      </c>
      <c r="AY102" s="236" t="s">
        <v>188</v>
      </c>
    </row>
    <row r="103" s="2" customFormat="1" ht="16.5" customHeight="1">
      <c r="A103" s="40"/>
      <c r="B103" s="41"/>
      <c r="C103" s="207" t="s">
        <v>195</v>
      </c>
      <c r="D103" s="207" t="s">
        <v>191</v>
      </c>
      <c r="E103" s="208" t="s">
        <v>214</v>
      </c>
      <c r="F103" s="209" t="s">
        <v>215</v>
      </c>
      <c r="G103" s="210" t="s">
        <v>130</v>
      </c>
      <c r="H103" s="211">
        <v>0.71999999999999997</v>
      </c>
      <c r="I103" s="212"/>
      <c r="J103" s="213">
        <f>ROUND(I103*H103,2)</f>
        <v>0</v>
      </c>
      <c r="K103" s="209" t="s">
        <v>21</v>
      </c>
      <c r="L103" s="46"/>
      <c r="M103" s="214" t="s">
        <v>21</v>
      </c>
      <c r="N103" s="215" t="s">
        <v>44</v>
      </c>
      <c r="O103" s="86"/>
      <c r="P103" s="216">
        <f>O103*H103</f>
        <v>0</v>
      </c>
      <c r="Q103" s="216">
        <v>0.0017600000000000001</v>
      </c>
      <c r="R103" s="216">
        <f>Q103*H103</f>
        <v>0.0012672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195</v>
      </c>
      <c r="AT103" s="218" t="s">
        <v>191</v>
      </c>
      <c r="AU103" s="218" t="s">
        <v>83</v>
      </c>
      <c r="AY103" s="19" t="s">
        <v>188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81</v>
      </c>
      <c r="BK103" s="219">
        <f>ROUND(I103*H103,2)</f>
        <v>0</v>
      </c>
      <c r="BL103" s="19" t="s">
        <v>195</v>
      </c>
      <c r="BM103" s="218" t="s">
        <v>216</v>
      </c>
    </row>
    <row r="104" s="14" customFormat="1">
      <c r="A104" s="14"/>
      <c r="B104" s="247"/>
      <c r="C104" s="248"/>
      <c r="D104" s="227" t="s">
        <v>205</v>
      </c>
      <c r="E104" s="249" t="s">
        <v>21</v>
      </c>
      <c r="F104" s="250" t="s">
        <v>217</v>
      </c>
      <c r="G104" s="248"/>
      <c r="H104" s="249" t="s">
        <v>21</v>
      </c>
      <c r="I104" s="251"/>
      <c r="J104" s="248"/>
      <c r="K104" s="248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205</v>
      </c>
      <c r="AU104" s="256" t="s">
        <v>83</v>
      </c>
      <c r="AV104" s="14" t="s">
        <v>81</v>
      </c>
      <c r="AW104" s="14" t="s">
        <v>34</v>
      </c>
      <c r="AX104" s="14" t="s">
        <v>73</v>
      </c>
      <c r="AY104" s="256" t="s">
        <v>188</v>
      </c>
    </row>
    <row r="105" s="13" customFormat="1">
      <c r="A105" s="13"/>
      <c r="B105" s="225"/>
      <c r="C105" s="226"/>
      <c r="D105" s="227" t="s">
        <v>205</v>
      </c>
      <c r="E105" s="228" t="s">
        <v>21</v>
      </c>
      <c r="F105" s="229" t="s">
        <v>218</v>
      </c>
      <c r="G105" s="226"/>
      <c r="H105" s="230">
        <v>0.71999999999999997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205</v>
      </c>
      <c r="AU105" s="236" t="s">
        <v>83</v>
      </c>
      <c r="AV105" s="13" t="s">
        <v>83</v>
      </c>
      <c r="AW105" s="13" t="s">
        <v>34</v>
      </c>
      <c r="AX105" s="13" t="s">
        <v>81</v>
      </c>
      <c r="AY105" s="236" t="s">
        <v>188</v>
      </c>
    </row>
    <row r="106" s="2" customFormat="1" ht="16.5" customHeight="1">
      <c r="A106" s="40"/>
      <c r="B106" s="41"/>
      <c r="C106" s="237" t="s">
        <v>219</v>
      </c>
      <c r="D106" s="237" t="s">
        <v>207</v>
      </c>
      <c r="E106" s="238" t="s">
        <v>220</v>
      </c>
      <c r="F106" s="239" t="s">
        <v>221</v>
      </c>
      <c r="G106" s="240" t="s">
        <v>96</v>
      </c>
      <c r="H106" s="241">
        <v>0.158</v>
      </c>
      <c r="I106" s="242"/>
      <c r="J106" s="243">
        <f>ROUND(I106*H106,2)</f>
        <v>0</v>
      </c>
      <c r="K106" s="239" t="s">
        <v>201</v>
      </c>
      <c r="L106" s="244"/>
      <c r="M106" s="245" t="s">
        <v>21</v>
      </c>
      <c r="N106" s="246" t="s">
        <v>44</v>
      </c>
      <c r="O106" s="86"/>
      <c r="P106" s="216">
        <f>O106*H106</f>
        <v>0</v>
      </c>
      <c r="Q106" s="216">
        <v>0.0035999999999999999</v>
      </c>
      <c r="R106" s="216">
        <f>Q106*H106</f>
        <v>0.00056879999999999995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210</v>
      </c>
      <c r="AT106" s="218" t="s">
        <v>207</v>
      </c>
      <c r="AU106" s="218" t="s">
        <v>83</v>
      </c>
      <c r="AY106" s="19" t="s">
        <v>188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81</v>
      </c>
      <c r="BK106" s="219">
        <f>ROUND(I106*H106,2)</f>
        <v>0</v>
      </c>
      <c r="BL106" s="19" t="s">
        <v>195</v>
      </c>
      <c r="BM106" s="218" t="s">
        <v>222</v>
      </c>
    </row>
    <row r="107" s="2" customFormat="1">
      <c r="A107" s="40"/>
      <c r="B107" s="41"/>
      <c r="C107" s="42"/>
      <c r="D107" s="227" t="s">
        <v>223</v>
      </c>
      <c r="E107" s="42"/>
      <c r="F107" s="257" t="s">
        <v>224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223</v>
      </c>
      <c r="AU107" s="19" t="s">
        <v>83</v>
      </c>
    </row>
    <row r="108" s="13" customFormat="1">
      <c r="A108" s="13"/>
      <c r="B108" s="225"/>
      <c r="C108" s="226"/>
      <c r="D108" s="227" t="s">
        <v>205</v>
      </c>
      <c r="E108" s="228" t="s">
        <v>21</v>
      </c>
      <c r="F108" s="229" t="s">
        <v>225</v>
      </c>
      <c r="G108" s="226"/>
      <c r="H108" s="230">
        <v>0.158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205</v>
      </c>
      <c r="AU108" s="236" t="s">
        <v>83</v>
      </c>
      <c r="AV108" s="13" t="s">
        <v>83</v>
      </c>
      <c r="AW108" s="13" t="s">
        <v>34</v>
      </c>
      <c r="AX108" s="13" t="s">
        <v>81</v>
      </c>
      <c r="AY108" s="236" t="s">
        <v>188</v>
      </c>
    </row>
    <row r="109" s="2" customFormat="1" ht="24.15" customHeight="1">
      <c r="A109" s="40"/>
      <c r="B109" s="41"/>
      <c r="C109" s="207" t="s">
        <v>197</v>
      </c>
      <c r="D109" s="207" t="s">
        <v>191</v>
      </c>
      <c r="E109" s="208" t="s">
        <v>226</v>
      </c>
      <c r="F109" s="209" t="s">
        <v>227</v>
      </c>
      <c r="G109" s="210" t="s">
        <v>130</v>
      </c>
      <c r="H109" s="211">
        <v>4.7199999999999998</v>
      </c>
      <c r="I109" s="212"/>
      <c r="J109" s="213">
        <f>ROUND(I109*H109,2)</f>
        <v>0</v>
      </c>
      <c r="K109" s="209" t="s">
        <v>201</v>
      </c>
      <c r="L109" s="46"/>
      <c r="M109" s="214" t="s">
        <v>21</v>
      </c>
      <c r="N109" s="215" t="s">
        <v>44</v>
      </c>
      <c r="O109" s="86"/>
      <c r="P109" s="216">
        <f>O109*H109</f>
        <v>0</v>
      </c>
      <c r="Q109" s="216">
        <v>0.0033899999999999998</v>
      </c>
      <c r="R109" s="216">
        <f>Q109*H109</f>
        <v>0.016000799999999999</v>
      </c>
      <c r="S109" s="216">
        <v>0</v>
      </c>
      <c r="T109" s="21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8" t="s">
        <v>195</v>
      </c>
      <c r="AT109" s="218" t="s">
        <v>191</v>
      </c>
      <c r="AU109" s="218" t="s">
        <v>83</v>
      </c>
      <c r="AY109" s="19" t="s">
        <v>188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81</v>
      </c>
      <c r="BK109" s="219">
        <f>ROUND(I109*H109,2)</f>
        <v>0</v>
      </c>
      <c r="BL109" s="19" t="s">
        <v>195</v>
      </c>
      <c r="BM109" s="218" t="s">
        <v>228</v>
      </c>
    </row>
    <row r="110" s="2" customFormat="1">
      <c r="A110" s="40"/>
      <c r="B110" s="41"/>
      <c r="C110" s="42"/>
      <c r="D110" s="220" t="s">
        <v>203</v>
      </c>
      <c r="E110" s="42"/>
      <c r="F110" s="221" t="s">
        <v>229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203</v>
      </c>
      <c r="AU110" s="19" t="s">
        <v>83</v>
      </c>
    </row>
    <row r="111" s="13" customFormat="1">
      <c r="A111" s="13"/>
      <c r="B111" s="225"/>
      <c r="C111" s="226"/>
      <c r="D111" s="227" t="s">
        <v>205</v>
      </c>
      <c r="E111" s="228" t="s">
        <v>21</v>
      </c>
      <c r="F111" s="229" t="s">
        <v>206</v>
      </c>
      <c r="G111" s="226"/>
      <c r="H111" s="230">
        <v>4.7199999999999998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205</v>
      </c>
      <c r="AU111" s="236" t="s">
        <v>83</v>
      </c>
      <c r="AV111" s="13" t="s">
        <v>83</v>
      </c>
      <c r="AW111" s="13" t="s">
        <v>34</v>
      </c>
      <c r="AX111" s="13" t="s">
        <v>81</v>
      </c>
      <c r="AY111" s="236" t="s">
        <v>188</v>
      </c>
    </row>
    <row r="112" s="2" customFormat="1" ht="16.5" customHeight="1">
      <c r="A112" s="40"/>
      <c r="B112" s="41"/>
      <c r="C112" s="237" t="s">
        <v>230</v>
      </c>
      <c r="D112" s="237" t="s">
        <v>207</v>
      </c>
      <c r="E112" s="238" t="s">
        <v>231</v>
      </c>
      <c r="F112" s="239" t="s">
        <v>232</v>
      </c>
      <c r="G112" s="240" t="s">
        <v>96</v>
      </c>
      <c r="H112" s="241">
        <v>1.714</v>
      </c>
      <c r="I112" s="242"/>
      <c r="J112" s="243">
        <f>ROUND(I112*H112,2)</f>
        <v>0</v>
      </c>
      <c r="K112" s="239" t="s">
        <v>201</v>
      </c>
      <c r="L112" s="244"/>
      <c r="M112" s="245" t="s">
        <v>21</v>
      </c>
      <c r="N112" s="246" t="s">
        <v>44</v>
      </c>
      <c r="O112" s="86"/>
      <c r="P112" s="216">
        <f>O112*H112</f>
        <v>0</v>
      </c>
      <c r="Q112" s="216">
        <v>0.00068000000000000005</v>
      </c>
      <c r="R112" s="216">
        <f>Q112*H112</f>
        <v>0.00116552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210</v>
      </c>
      <c r="AT112" s="218" t="s">
        <v>207</v>
      </c>
      <c r="AU112" s="218" t="s">
        <v>83</v>
      </c>
      <c r="AY112" s="19" t="s">
        <v>188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81</v>
      </c>
      <c r="BK112" s="219">
        <f>ROUND(I112*H112,2)</f>
        <v>0</v>
      </c>
      <c r="BL112" s="19" t="s">
        <v>195</v>
      </c>
      <c r="BM112" s="218" t="s">
        <v>233</v>
      </c>
    </row>
    <row r="113" s="13" customFormat="1">
      <c r="A113" s="13"/>
      <c r="B113" s="225"/>
      <c r="C113" s="226"/>
      <c r="D113" s="227" t="s">
        <v>205</v>
      </c>
      <c r="E113" s="228" t="s">
        <v>21</v>
      </c>
      <c r="F113" s="229" t="s">
        <v>234</v>
      </c>
      <c r="G113" s="226"/>
      <c r="H113" s="230">
        <v>1.5580000000000001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205</v>
      </c>
      <c r="AU113" s="236" t="s">
        <v>83</v>
      </c>
      <c r="AV113" s="13" t="s">
        <v>83</v>
      </c>
      <c r="AW113" s="13" t="s">
        <v>34</v>
      </c>
      <c r="AX113" s="13" t="s">
        <v>81</v>
      </c>
      <c r="AY113" s="236" t="s">
        <v>188</v>
      </c>
    </row>
    <row r="114" s="13" customFormat="1">
      <c r="A114" s="13"/>
      <c r="B114" s="225"/>
      <c r="C114" s="226"/>
      <c r="D114" s="227" t="s">
        <v>205</v>
      </c>
      <c r="E114" s="226"/>
      <c r="F114" s="229" t="s">
        <v>235</v>
      </c>
      <c r="G114" s="226"/>
      <c r="H114" s="230">
        <v>1.714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205</v>
      </c>
      <c r="AU114" s="236" t="s">
        <v>83</v>
      </c>
      <c r="AV114" s="13" t="s">
        <v>83</v>
      </c>
      <c r="AW114" s="13" t="s">
        <v>4</v>
      </c>
      <c r="AX114" s="13" t="s">
        <v>81</v>
      </c>
      <c r="AY114" s="236" t="s">
        <v>188</v>
      </c>
    </row>
    <row r="115" s="2" customFormat="1" ht="16.5" customHeight="1">
      <c r="A115" s="40"/>
      <c r="B115" s="41"/>
      <c r="C115" s="207" t="s">
        <v>210</v>
      </c>
      <c r="D115" s="207" t="s">
        <v>191</v>
      </c>
      <c r="E115" s="208" t="s">
        <v>236</v>
      </c>
      <c r="F115" s="209" t="s">
        <v>237</v>
      </c>
      <c r="G115" s="210" t="s">
        <v>130</v>
      </c>
      <c r="H115" s="211">
        <v>4.7199999999999998</v>
      </c>
      <c r="I115" s="212"/>
      <c r="J115" s="213">
        <f>ROUND(I115*H115,2)</f>
        <v>0</v>
      </c>
      <c r="K115" s="209" t="s">
        <v>201</v>
      </c>
      <c r="L115" s="46"/>
      <c r="M115" s="214" t="s">
        <v>21</v>
      </c>
      <c r="N115" s="215" t="s">
        <v>44</v>
      </c>
      <c r="O115" s="86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195</v>
      </c>
      <c r="AT115" s="218" t="s">
        <v>191</v>
      </c>
      <c r="AU115" s="218" t="s">
        <v>83</v>
      </c>
      <c r="AY115" s="19" t="s">
        <v>188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81</v>
      </c>
      <c r="BK115" s="219">
        <f>ROUND(I115*H115,2)</f>
        <v>0</v>
      </c>
      <c r="BL115" s="19" t="s">
        <v>195</v>
      </c>
      <c r="BM115" s="218" t="s">
        <v>238</v>
      </c>
    </row>
    <row r="116" s="2" customFormat="1">
      <c r="A116" s="40"/>
      <c r="B116" s="41"/>
      <c r="C116" s="42"/>
      <c r="D116" s="220" t="s">
        <v>203</v>
      </c>
      <c r="E116" s="42"/>
      <c r="F116" s="221" t="s">
        <v>239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203</v>
      </c>
      <c r="AU116" s="19" t="s">
        <v>83</v>
      </c>
    </row>
    <row r="117" s="13" customFormat="1">
      <c r="A117" s="13"/>
      <c r="B117" s="225"/>
      <c r="C117" s="226"/>
      <c r="D117" s="227" t="s">
        <v>205</v>
      </c>
      <c r="E117" s="228" t="s">
        <v>21</v>
      </c>
      <c r="F117" s="229" t="s">
        <v>206</v>
      </c>
      <c r="G117" s="226"/>
      <c r="H117" s="230">
        <v>4.7199999999999998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205</v>
      </c>
      <c r="AU117" s="236" t="s">
        <v>83</v>
      </c>
      <c r="AV117" s="13" t="s">
        <v>83</v>
      </c>
      <c r="AW117" s="13" t="s">
        <v>34</v>
      </c>
      <c r="AX117" s="13" t="s">
        <v>81</v>
      </c>
      <c r="AY117" s="236" t="s">
        <v>188</v>
      </c>
    </row>
    <row r="118" s="2" customFormat="1" ht="16.5" customHeight="1">
      <c r="A118" s="40"/>
      <c r="B118" s="41"/>
      <c r="C118" s="237" t="s">
        <v>240</v>
      </c>
      <c r="D118" s="237" t="s">
        <v>207</v>
      </c>
      <c r="E118" s="238" t="s">
        <v>241</v>
      </c>
      <c r="F118" s="239" t="s">
        <v>242</v>
      </c>
      <c r="G118" s="240" t="s">
        <v>130</v>
      </c>
      <c r="H118" s="241">
        <v>5.452</v>
      </c>
      <c r="I118" s="242"/>
      <c r="J118" s="243">
        <f>ROUND(I118*H118,2)</f>
        <v>0</v>
      </c>
      <c r="K118" s="239" t="s">
        <v>201</v>
      </c>
      <c r="L118" s="244"/>
      <c r="M118" s="245" t="s">
        <v>21</v>
      </c>
      <c r="N118" s="246" t="s">
        <v>44</v>
      </c>
      <c r="O118" s="86"/>
      <c r="P118" s="216">
        <f>O118*H118</f>
        <v>0</v>
      </c>
      <c r="Q118" s="216">
        <v>0.00011</v>
      </c>
      <c r="R118" s="216">
        <f>Q118*H118</f>
        <v>0.00059971999999999998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210</v>
      </c>
      <c r="AT118" s="218" t="s">
        <v>207</v>
      </c>
      <c r="AU118" s="218" t="s">
        <v>83</v>
      </c>
      <c r="AY118" s="19" t="s">
        <v>188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81</v>
      </c>
      <c r="BK118" s="219">
        <f>ROUND(I118*H118,2)</f>
        <v>0</v>
      </c>
      <c r="BL118" s="19" t="s">
        <v>195</v>
      </c>
      <c r="BM118" s="218" t="s">
        <v>243</v>
      </c>
    </row>
    <row r="119" s="13" customFormat="1">
      <c r="A119" s="13"/>
      <c r="B119" s="225"/>
      <c r="C119" s="226"/>
      <c r="D119" s="227" t="s">
        <v>205</v>
      </c>
      <c r="E119" s="228" t="s">
        <v>21</v>
      </c>
      <c r="F119" s="229" t="s">
        <v>212</v>
      </c>
      <c r="G119" s="226"/>
      <c r="H119" s="230">
        <v>5.1920000000000002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205</v>
      </c>
      <c r="AU119" s="236" t="s">
        <v>83</v>
      </c>
      <c r="AV119" s="13" t="s">
        <v>83</v>
      </c>
      <c r="AW119" s="13" t="s">
        <v>34</v>
      </c>
      <c r="AX119" s="13" t="s">
        <v>81</v>
      </c>
      <c r="AY119" s="236" t="s">
        <v>188</v>
      </c>
    </row>
    <row r="120" s="13" customFormat="1">
      <c r="A120" s="13"/>
      <c r="B120" s="225"/>
      <c r="C120" s="226"/>
      <c r="D120" s="227" t="s">
        <v>205</v>
      </c>
      <c r="E120" s="226"/>
      <c r="F120" s="229" t="s">
        <v>213</v>
      </c>
      <c r="G120" s="226"/>
      <c r="H120" s="230">
        <v>5.452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205</v>
      </c>
      <c r="AU120" s="236" t="s">
        <v>83</v>
      </c>
      <c r="AV120" s="13" t="s">
        <v>83</v>
      </c>
      <c r="AW120" s="13" t="s">
        <v>4</v>
      </c>
      <c r="AX120" s="13" t="s">
        <v>81</v>
      </c>
      <c r="AY120" s="236" t="s">
        <v>188</v>
      </c>
    </row>
    <row r="121" s="2" customFormat="1" ht="21.75" customHeight="1">
      <c r="A121" s="40"/>
      <c r="B121" s="41"/>
      <c r="C121" s="207" t="s">
        <v>244</v>
      </c>
      <c r="D121" s="207" t="s">
        <v>191</v>
      </c>
      <c r="E121" s="208" t="s">
        <v>245</v>
      </c>
      <c r="F121" s="209" t="s">
        <v>246</v>
      </c>
      <c r="G121" s="210" t="s">
        <v>96</v>
      </c>
      <c r="H121" s="211">
        <v>2.1240000000000001</v>
      </c>
      <c r="I121" s="212"/>
      <c r="J121" s="213">
        <f>ROUND(I121*H121,2)</f>
        <v>0</v>
      </c>
      <c r="K121" s="209" t="s">
        <v>21</v>
      </c>
      <c r="L121" s="46"/>
      <c r="M121" s="214" t="s">
        <v>21</v>
      </c>
      <c r="N121" s="215" t="s">
        <v>44</v>
      </c>
      <c r="O121" s="86"/>
      <c r="P121" s="216">
        <f>O121*H121</f>
        <v>0</v>
      </c>
      <c r="Q121" s="216">
        <v>0.0063</v>
      </c>
      <c r="R121" s="216">
        <f>Q121*H121</f>
        <v>0.013381200000000001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195</v>
      </c>
      <c r="AT121" s="218" t="s">
        <v>191</v>
      </c>
      <c r="AU121" s="218" t="s">
        <v>83</v>
      </c>
      <c r="AY121" s="19" t="s">
        <v>188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81</v>
      </c>
      <c r="BK121" s="219">
        <f>ROUND(I121*H121,2)</f>
        <v>0</v>
      </c>
      <c r="BL121" s="19" t="s">
        <v>195</v>
      </c>
      <c r="BM121" s="218" t="s">
        <v>247</v>
      </c>
    </row>
    <row r="122" s="2" customFormat="1">
      <c r="A122" s="40"/>
      <c r="B122" s="41"/>
      <c r="C122" s="42"/>
      <c r="D122" s="227" t="s">
        <v>223</v>
      </c>
      <c r="E122" s="42"/>
      <c r="F122" s="257" t="s">
        <v>248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223</v>
      </c>
      <c r="AU122" s="19" t="s">
        <v>83</v>
      </c>
    </row>
    <row r="123" s="13" customFormat="1">
      <c r="A123" s="13"/>
      <c r="B123" s="225"/>
      <c r="C123" s="226"/>
      <c r="D123" s="227" t="s">
        <v>205</v>
      </c>
      <c r="E123" s="228" t="s">
        <v>21</v>
      </c>
      <c r="F123" s="229" t="s">
        <v>249</v>
      </c>
      <c r="G123" s="226"/>
      <c r="H123" s="230">
        <v>2.1240000000000001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205</v>
      </c>
      <c r="AU123" s="236" t="s">
        <v>83</v>
      </c>
      <c r="AV123" s="13" t="s">
        <v>83</v>
      </c>
      <c r="AW123" s="13" t="s">
        <v>34</v>
      </c>
      <c r="AX123" s="13" t="s">
        <v>81</v>
      </c>
      <c r="AY123" s="236" t="s">
        <v>188</v>
      </c>
    </row>
    <row r="124" s="2" customFormat="1" ht="21.75" customHeight="1">
      <c r="A124" s="40"/>
      <c r="B124" s="41"/>
      <c r="C124" s="207" t="s">
        <v>250</v>
      </c>
      <c r="D124" s="207" t="s">
        <v>191</v>
      </c>
      <c r="E124" s="208" t="s">
        <v>251</v>
      </c>
      <c r="F124" s="209" t="s">
        <v>252</v>
      </c>
      <c r="G124" s="210" t="s">
        <v>96</v>
      </c>
      <c r="H124" s="211">
        <v>2.3929999999999998</v>
      </c>
      <c r="I124" s="212"/>
      <c r="J124" s="213">
        <f>ROUND(I124*H124,2)</f>
        <v>0</v>
      </c>
      <c r="K124" s="209" t="s">
        <v>21</v>
      </c>
      <c r="L124" s="46"/>
      <c r="M124" s="214" t="s">
        <v>21</v>
      </c>
      <c r="N124" s="215" t="s">
        <v>44</v>
      </c>
      <c r="O124" s="86"/>
      <c r="P124" s="216">
        <f>O124*H124</f>
        <v>0</v>
      </c>
      <c r="Q124" s="216">
        <v>0.0035599999999999998</v>
      </c>
      <c r="R124" s="216">
        <f>Q124*H124</f>
        <v>0.0085190799999999983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195</v>
      </c>
      <c r="AT124" s="218" t="s">
        <v>191</v>
      </c>
      <c r="AU124" s="218" t="s">
        <v>83</v>
      </c>
      <c r="AY124" s="19" t="s">
        <v>188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81</v>
      </c>
      <c r="BK124" s="219">
        <f>ROUND(I124*H124,2)</f>
        <v>0</v>
      </c>
      <c r="BL124" s="19" t="s">
        <v>195</v>
      </c>
      <c r="BM124" s="218" t="s">
        <v>253</v>
      </c>
    </row>
    <row r="125" s="2" customFormat="1">
      <c r="A125" s="40"/>
      <c r="B125" s="41"/>
      <c r="C125" s="42"/>
      <c r="D125" s="227" t="s">
        <v>223</v>
      </c>
      <c r="E125" s="42"/>
      <c r="F125" s="257" t="s">
        <v>254</v>
      </c>
      <c r="G125" s="42"/>
      <c r="H125" s="42"/>
      <c r="I125" s="22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223</v>
      </c>
      <c r="AU125" s="19" t="s">
        <v>83</v>
      </c>
    </row>
    <row r="126" s="13" customFormat="1">
      <c r="A126" s="13"/>
      <c r="B126" s="225"/>
      <c r="C126" s="226"/>
      <c r="D126" s="227" t="s">
        <v>205</v>
      </c>
      <c r="E126" s="228" t="s">
        <v>21</v>
      </c>
      <c r="F126" s="229" t="s">
        <v>255</v>
      </c>
      <c r="G126" s="226"/>
      <c r="H126" s="230">
        <v>1.369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205</v>
      </c>
      <c r="AU126" s="236" t="s">
        <v>83</v>
      </c>
      <c r="AV126" s="13" t="s">
        <v>83</v>
      </c>
      <c r="AW126" s="13" t="s">
        <v>34</v>
      </c>
      <c r="AX126" s="13" t="s">
        <v>73</v>
      </c>
      <c r="AY126" s="236" t="s">
        <v>188</v>
      </c>
    </row>
    <row r="127" s="13" customFormat="1">
      <c r="A127" s="13"/>
      <c r="B127" s="225"/>
      <c r="C127" s="226"/>
      <c r="D127" s="227" t="s">
        <v>205</v>
      </c>
      <c r="E127" s="228" t="s">
        <v>21</v>
      </c>
      <c r="F127" s="229" t="s">
        <v>256</v>
      </c>
      <c r="G127" s="226"/>
      <c r="H127" s="230">
        <v>1.024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205</v>
      </c>
      <c r="AU127" s="236" t="s">
        <v>83</v>
      </c>
      <c r="AV127" s="13" t="s">
        <v>83</v>
      </c>
      <c r="AW127" s="13" t="s">
        <v>34</v>
      </c>
      <c r="AX127" s="13" t="s">
        <v>73</v>
      </c>
      <c r="AY127" s="236" t="s">
        <v>188</v>
      </c>
    </row>
    <row r="128" s="15" customFormat="1">
      <c r="A128" s="15"/>
      <c r="B128" s="258"/>
      <c r="C128" s="259"/>
      <c r="D128" s="227" t="s">
        <v>205</v>
      </c>
      <c r="E128" s="260" t="s">
        <v>21</v>
      </c>
      <c r="F128" s="261" t="s">
        <v>257</v>
      </c>
      <c r="G128" s="259"/>
      <c r="H128" s="262">
        <v>2.3929999999999998</v>
      </c>
      <c r="I128" s="263"/>
      <c r="J128" s="259"/>
      <c r="K128" s="259"/>
      <c r="L128" s="264"/>
      <c r="M128" s="265"/>
      <c r="N128" s="266"/>
      <c r="O128" s="266"/>
      <c r="P128" s="266"/>
      <c r="Q128" s="266"/>
      <c r="R128" s="266"/>
      <c r="S128" s="266"/>
      <c r="T128" s="26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8" t="s">
        <v>205</v>
      </c>
      <c r="AU128" s="268" t="s">
        <v>83</v>
      </c>
      <c r="AV128" s="15" t="s">
        <v>195</v>
      </c>
      <c r="AW128" s="15" t="s">
        <v>34</v>
      </c>
      <c r="AX128" s="15" t="s">
        <v>81</v>
      </c>
      <c r="AY128" s="268" t="s">
        <v>188</v>
      </c>
    </row>
    <row r="129" s="2" customFormat="1" ht="16.5" customHeight="1">
      <c r="A129" s="40"/>
      <c r="B129" s="41"/>
      <c r="C129" s="207" t="s">
        <v>258</v>
      </c>
      <c r="D129" s="207" t="s">
        <v>191</v>
      </c>
      <c r="E129" s="208" t="s">
        <v>259</v>
      </c>
      <c r="F129" s="209" t="s">
        <v>260</v>
      </c>
      <c r="G129" s="210" t="s">
        <v>96</v>
      </c>
      <c r="H129" s="211">
        <v>4.1719999999999997</v>
      </c>
      <c r="I129" s="212"/>
      <c r="J129" s="213">
        <f>ROUND(I129*H129,2)</f>
        <v>0</v>
      </c>
      <c r="K129" s="209" t="s">
        <v>201</v>
      </c>
      <c r="L129" s="46"/>
      <c r="M129" s="214" t="s">
        <v>21</v>
      </c>
      <c r="N129" s="215" t="s">
        <v>44</v>
      </c>
      <c r="O129" s="86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195</v>
      </c>
      <c r="AT129" s="218" t="s">
        <v>191</v>
      </c>
      <c r="AU129" s="218" t="s">
        <v>83</v>
      </c>
      <c r="AY129" s="19" t="s">
        <v>188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81</v>
      </c>
      <c r="BK129" s="219">
        <f>ROUND(I129*H129,2)</f>
        <v>0</v>
      </c>
      <c r="BL129" s="19" t="s">
        <v>195</v>
      </c>
      <c r="BM129" s="218" t="s">
        <v>261</v>
      </c>
    </row>
    <row r="130" s="2" customFormat="1">
      <c r="A130" s="40"/>
      <c r="B130" s="41"/>
      <c r="C130" s="42"/>
      <c r="D130" s="220" t="s">
        <v>203</v>
      </c>
      <c r="E130" s="42"/>
      <c r="F130" s="221" t="s">
        <v>262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203</v>
      </c>
      <c r="AU130" s="19" t="s">
        <v>83</v>
      </c>
    </row>
    <row r="131" s="13" customFormat="1">
      <c r="A131" s="13"/>
      <c r="B131" s="225"/>
      <c r="C131" s="226"/>
      <c r="D131" s="227" t="s">
        <v>205</v>
      </c>
      <c r="E131" s="228" t="s">
        <v>21</v>
      </c>
      <c r="F131" s="229" t="s">
        <v>249</v>
      </c>
      <c r="G131" s="226"/>
      <c r="H131" s="230">
        <v>2.1240000000000001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205</v>
      </c>
      <c r="AU131" s="236" t="s">
        <v>83</v>
      </c>
      <c r="AV131" s="13" t="s">
        <v>83</v>
      </c>
      <c r="AW131" s="13" t="s">
        <v>34</v>
      </c>
      <c r="AX131" s="13" t="s">
        <v>73</v>
      </c>
      <c r="AY131" s="236" t="s">
        <v>188</v>
      </c>
    </row>
    <row r="132" s="13" customFormat="1">
      <c r="A132" s="13"/>
      <c r="B132" s="225"/>
      <c r="C132" s="226"/>
      <c r="D132" s="227" t="s">
        <v>205</v>
      </c>
      <c r="E132" s="228" t="s">
        <v>21</v>
      </c>
      <c r="F132" s="229" t="s">
        <v>263</v>
      </c>
      <c r="G132" s="226"/>
      <c r="H132" s="230">
        <v>2.048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205</v>
      </c>
      <c r="AU132" s="236" t="s">
        <v>83</v>
      </c>
      <c r="AV132" s="13" t="s">
        <v>83</v>
      </c>
      <c r="AW132" s="13" t="s">
        <v>34</v>
      </c>
      <c r="AX132" s="13" t="s">
        <v>73</v>
      </c>
      <c r="AY132" s="236" t="s">
        <v>188</v>
      </c>
    </row>
    <row r="133" s="15" customFormat="1">
      <c r="A133" s="15"/>
      <c r="B133" s="258"/>
      <c r="C133" s="259"/>
      <c r="D133" s="227" t="s">
        <v>205</v>
      </c>
      <c r="E133" s="260" t="s">
        <v>21</v>
      </c>
      <c r="F133" s="261" t="s">
        <v>257</v>
      </c>
      <c r="G133" s="259"/>
      <c r="H133" s="262">
        <v>4.1719999999999997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8" t="s">
        <v>205</v>
      </c>
      <c r="AU133" s="268" t="s">
        <v>83</v>
      </c>
      <c r="AV133" s="15" t="s">
        <v>195</v>
      </c>
      <c r="AW133" s="15" t="s">
        <v>34</v>
      </c>
      <c r="AX133" s="15" t="s">
        <v>81</v>
      </c>
      <c r="AY133" s="268" t="s">
        <v>188</v>
      </c>
    </row>
    <row r="134" s="2" customFormat="1" ht="21.75" customHeight="1">
      <c r="A134" s="40"/>
      <c r="B134" s="41"/>
      <c r="C134" s="207" t="s">
        <v>264</v>
      </c>
      <c r="D134" s="207" t="s">
        <v>191</v>
      </c>
      <c r="E134" s="208" t="s">
        <v>265</v>
      </c>
      <c r="F134" s="209" t="s">
        <v>266</v>
      </c>
      <c r="G134" s="210" t="s">
        <v>267</v>
      </c>
      <c r="H134" s="211">
        <v>19.297999999999998</v>
      </c>
      <c r="I134" s="212"/>
      <c r="J134" s="213">
        <f>ROUND(I134*H134,2)</f>
        <v>0</v>
      </c>
      <c r="K134" s="209" t="s">
        <v>201</v>
      </c>
      <c r="L134" s="46"/>
      <c r="M134" s="214" t="s">
        <v>21</v>
      </c>
      <c r="N134" s="215" t="s">
        <v>44</v>
      </c>
      <c r="O134" s="86"/>
      <c r="P134" s="216">
        <f>O134*H134</f>
        <v>0</v>
      </c>
      <c r="Q134" s="216">
        <v>2.5018699999999998</v>
      </c>
      <c r="R134" s="216">
        <f>Q134*H134</f>
        <v>48.281087259999993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195</v>
      </c>
      <c r="AT134" s="218" t="s">
        <v>191</v>
      </c>
      <c r="AU134" s="218" t="s">
        <v>83</v>
      </c>
      <c r="AY134" s="19" t="s">
        <v>188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81</v>
      </c>
      <c r="BK134" s="219">
        <f>ROUND(I134*H134,2)</f>
        <v>0</v>
      </c>
      <c r="BL134" s="19" t="s">
        <v>195</v>
      </c>
      <c r="BM134" s="218" t="s">
        <v>268</v>
      </c>
    </row>
    <row r="135" s="2" customFormat="1">
      <c r="A135" s="40"/>
      <c r="B135" s="41"/>
      <c r="C135" s="42"/>
      <c r="D135" s="220" t="s">
        <v>203</v>
      </c>
      <c r="E135" s="42"/>
      <c r="F135" s="221" t="s">
        <v>269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203</v>
      </c>
      <c r="AU135" s="19" t="s">
        <v>83</v>
      </c>
    </row>
    <row r="136" s="13" customFormat="1">
      <c r="A136" s="13"/>
      <c r="B136" s="225"/>
      <c r="C136" s="226"/>
      <c r="D136" s="227" t="s">
        <v>205</v>
      </c>
      <c r="E136" s="228" t="s">
        <v>21</v>
      </c>
      <c r="F136" s="229" t="s">
        <v>270</v>
      </c>
      <c r="G136" s="226"/>
      <c r="H136" s="230">
        <v>19.297999999999998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205</v>
      </c>
      <c r="AU136" s="236" t="s">
        <v>83</v>
      </c>
      <c r="AV136" s="13" t="s">
        <v>83</v>
      </c>
      <c r="AW136" s="13" t="s">
        <v>34</v>
      </c>
      <c r="AX136" s="13" t="s">
        <v>81</v>
      </c>
      <c r="AY136" s="236" t="s">
        <v>188</v>
      </c>
    </row>
    <row r="137" s="2" customFormat="1" ht="24.15" customHeight="1">
      <c r="A137" s="40"/>
      <c r="B137" s="41"/>
      <c r="C137" s="207" t="s">
        <v>271</v>
      </c>
      <c r="D137" s="207" t="s">
        <v>191</v>
      </c>
      <c r="E137" s="208" t="s">
        <v>272</v>
      </c>
      <c r="F137" s="209" t="s">
        <v>273</v>
      </c>
      <c r="G137" s="210" t="s">
        <v>267</v>
      </c>
      <c r="H137" s="211">
        <v>19.297999999999998</v>
      </c>
      <c r="I137" s="212"/>
      <c r="J137" s="213">
        <f>ROUND(I137*H137,2)</f>
        <v>0</v>
      </c>
      <c r="K137" s="209" t="s">
        <v>201</v>
      </c>
      <c r="L137" s="46"/>
      <c r="M137" s="214" t="s">
        <v>21</v>
      </c>
      <c r="N137" s="215" t="s">
        <v>44</v>
      </c>
      <c r="O137" s="86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195</v>
      </c>
      <c r="AT137" s="218" t="s">
        <v>191</v>
      </c>
      <c r="AU137" s="218" t="s">
        <v>83</v>
      </c>
      <c r="AY137" s="19" t="s">
        <v>188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81</v>
      </c>
      <c r="BK137" s="219">
        <f>ROUND(I137*H137,2)</f>
        <v>0</v>
      </c>
      <c r="BL137" s="19" t="s">
        <v>195</v>
      </c>
      <c r="BM137" s="218" t="s">
        <v>274</v>
      </c>
    </row>
    <row r="138" s="2" customFormat="1">
      <c r="A138" s="40"/>
      <c r="B138" s="41"/>
      <c r="C138" s="42"/>
      <c r="D138" s="220" t="s">
        <v>203</v>
      </c>
      <c r="E138" s="42"/>
      <c r="F138" s="221" t="s">
        <v>275</v>
      </c>
      <c r="G138" s="42"/>
      <c r="H138" s="42"/>
      <c r="I138" s="222"/>
      <c r="J138" s="42"/>
      <c r="K138" s="42"/>
      <c r="L138" s="46"/>
      <c r="M138" s="223"/>
      <c r="N138" s="224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203</v>
      </c>
      <c r="AU138" s="19" t="s">
        <v>83</v>
      </c>
    </row>
    <row r="139" s="13" customFormat="1">
      <c r="A139" s="13"/>
      <c r="B139" s="225"/>
      <c r="C139" s="226"/>
      <c r="D139" s="227" t="s">
        <v>205</v>
      </c>
      <c r="E139" s="228" t="s">
        <v>21</v>
      </c>
      <c r="F139" s="229" t="s">
        <v>270</v>
      </c>
      <c r="G139" s="226"/>
      <c r="H139" s="230">
        <v>19.297999999999998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205</v>
      </c>
      <c r="AU139" s="236" t="s">
        <v>83</v>
      </c>
      <c r="AV139" s="13" t="s">
        <v>83</v>
      </c>
      <c r="AW139" s="13" t="s">
        <v>34</v>
      </c>
      <c r="AX139" s="13" t="s">
        <v>81</v>
      </c>
      <c r="AY139" s="236" t="s">
        <v>188</v>
      </c>
    </row>
    <row r="140" s="2" customFormat="1" ht="16.5" customHeight="1">
      <c r="A140" s="40"/>
      <c r="B140" s="41"/>
      <c r="C140" s="207" t="s">
        <v>8</v>
      </c>
      <c r="D140" s="207" t="s">
        <v>191</v>
      </c>
      <c r="E140" s="208" t="s">
        <v>276</v>
      </c>
      <c r="F140" s="209" t="s">
        <v>277</v>
      </c>
      <c r="G140" s="210" t="s">
        <v>278</v>
      </c>
      <c r="H140" s="211">
        <v>0.61399999999999999</v>
      </c>
      <c r="I140" s="212"/>
      <c r="J140" s="213">
        <f>ROUND(I140*H140,2)</f>
        <v>0</v>
      </c>
      <c r="K140" s="209" t="s">
        <v>201</v>
      </c>
      <c r="L140" s="46"/>
      <c r="M140" s="214" t="s">
        <v>21</v>
      </c>
      <c r="N140" s="215" t="s">
        <v>44</v>
      </c>
      <c r="O140" s="86"/>
      <c r="P140" s="216">
        <f>O140*H140</f>
        <v>0</v>
      </c>
      <c r="Q140" s="216">
        <v>1.06277</v>
      </c>
      <c r="R140" s="216">
        <f>Q140*H140</f>
        <v>0.65254077999999993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195</v>
      </c>
      <c r="AT140" s="218" t="s">
        <v>191</v>
      </c>
      <c r="AU140" s="218" t="s">
        <v>83</v>
      </c>
      <c r="AY140" s="19" t="s">
        <v>188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81</v>
      </c>
      <c r="BK140" s="219">
        <f>ROUND(I140*H140,2)</f>
        <v>0</v>
      </c>
      <c r="BL140" s="19" t="s">
        <v>195</v>
      </c>
      <c r="BM140" s="218" t="s">
        <v>279</v>
      </c>
    </row>
    <row r="141" s="2" customFormat="1">
      <c r="A141" s="40"/>
      <c r="B141" s="41"/>
      <c r="C141" s="42"/>
      <c r="D141" s="220" t="s">
        <v>203</v>
      </c>
      <c r="E141" s="42"/>
      <c r="F141" s="221" t="s">
        <v>280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203</v>
      </c>
      <c r="AU141" s="19" t="s">
        <v>83</v>
      </c>
    </row>
    <row r="142" s="14" customFormat="1">
      <c r="A142" s="14"/>
      <c r="B142" s="247"/>
      <c r="C142" s="248"/>
      <c r="D142" s="227" t="s">
        <v>205</v>
      </c>
      <c r="E142" s="249" t="s">
        <v>21</v>
      </c>
      <c r="F142" s="250" t="s">
        <v>281</v>
      </c>
      <c r="G142" s="248"/>
      <c r="H142" s="249" t="s">
        <v>21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205</v>
      </c>
      <c r="AU142" s="256" t="s">
        <v>83</v>
      </c>
      <c r="AV142" s="14" t="s">
        <v>81</v>
      </c>
      <c r="AW142" s="14" t="s">
        <v>34</v>
      </c>
      <c r="AX142" s="14" t="s">
        <v>73</v>
      </c>
      <c r="AY142" s="256" t="s">
        <v>188</v>
      </c>
    </row>
    <row r="143" s="13" customFormat="1">
      <c r="A143" s="13"/>
      <c r="B143" s="225"/>
      <c r="C143" s="226"/>
      <c r="D143" s="227" t="s">
        <v>205</v>
      </c>
      <c r="E143" s="228" t="s">
        <v>21</v>
      </c>
      <c r="F143" s="229" t="s">
        <v>282</v>
      </c>
      <c r="G143" s="226"/>
      <c r="H143" s="230">
        <v>0.61399999999999999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205</v>
      </c>
      <c r="AU143" s="236" t="s">
        <v>83</v>
      </c>
      <c r="AV143" s="13" t="s">
        <v>83</v>
      </c>
      <c r="AW143" s="13" t="s">
        <v>34</v>
      </c>
      <c r="AX143" s="13" t="s">
        <v>81</v>
      </c>
      <c r="AY143" s="236" t="s">
        <v>188</v>
      </c>
    </row>
    <row r="144" s="2" customFormat="1" ht="16.5" customHeight="1">
      <c r="A144" s="40"/>
      <c r="B144" s="41"/>
      <c r="C144" s="207" t="s">
        <v>283</v>
      </c>
      <c r="D144" s="207" t="s">
        <v>191</v>
      </c>
      <c r="E144" s="208" t="s">
        <v>284</v>
      </c>
      <c r="F144" s="209" t="s">
        <v>285</v>
      </c>
      <c r="G144" s="210" t="s">
        <v>96</v>
      </c>
      <c r="H144" s="211">
        <v>385.95999999999998</v>
      </c>
      <c r="I144" s="212"/>
      <c r="J144" s="213">
        <f>ROUND(I144*H144,2)</f>
        <v>0</v>
      </c>
      <c r="K144" s="209" t="s">
        <v>201</v>
      </c>
      <c r="L144" s="46"/>
      <c r="M144" s="214" t="s">
        <v>21</v>
      </c>
      <c r="N144" s="215" t="s">
        <v>44</v>
      </c>
      <c r="O144" s="86"/>
      <c r="P144" s="216">
        <f>O144*H144</f>
        <v>0</v>
      </c>
      <c r="Q144" s="216">
        <v>0.00012999999999999999</v>
      </c>
      <c r="R144" s="216">
        <f>Q144*H144</f>
        <v>0.050174799999999992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195</v>
      </c>
      <c r="AT144" s="218" t="s">
        <v>191</v>
      </c>
      <c r="AU144" s="218" t="s">
        <v>83</v>
      </c>
      <c r="AY144" s="19" t="s">
        <v>188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81</v>
      </c>
      <c r="BK144" s="219">
        <f>ROUND(I144*H144,2)</f>
        <v>0</v>
      </c>
      <c r="BL144" s="19" t="s">
        <v>195</v>
      </c>
      <c r="BM144" s="218" t="s">
        <v>286</v>
      </c>
    </row>
    <row r="145" s="2" customFormat="1">
      <c r="A145" s="40"/>
      <c r="B145" s="41"/>
      <c r="C145" s="42"/>
      <c r="D145" s="220" t="s">
        <v>203</v>
      </c>
      <c r="E145" s="42"/>
      <c r="F145" s="221" t="s">
        <v>287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203</v>
      </c>
      <c r="AU145" s="19" t="s">
        <v>83</v>
      </c>
    </row>
    <row r="146" s="13" customFormat="1">
      <c r="A146" s="13"/>
      <c r="B146" s="225"/>
      <c r="C146" s="226"/>
      <c r="D146" s="227" t="s">
        <v>205</v>
      </c>
      <c r="E146" s="228" t="s">
        <v>21</v>
      </c>
      <c r="F146" s="229" t="s">
        <v>94</v>
      </c>
      <c r="G146" s="226"/>
      <c r="H146" s="230">
        <v>385.95999999999998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205</v>
      </c>
      <c r="AU146" s="236" t="s">
        <v>83</v>
      </c>
      <c r="AV146" s="13" t="s">
        <v>83</v>
      </c>
      <c r="AW146" s="13" t="s">
        <v>34</v>
      </c>
      <c r="AX146" s="13" t="s">
        <v>81</v>
      </c>
      <c r="AY146" s="236" t="s">
        <v>188</v>
      </c>
    </row>
    <row r="147" s="2" customFormat="1" ht="16.5" customHeight="1">
      <c r="A147" s="40"/>
      <c r="B147" s="41"/>
      <c r="C147" s="207" t="s">
        <v>288</v>
      </c>
      <c r="D147" s="207" t="s">
        <v>191</v>
      </c>
      <c r="E147" s="208" t="s">
        <v>289</v>
      </c>
      <c r="F147" s="209" t="s">
        <v>290</v>
      </c>
      <c r="G147" s="210" t="s">
        <v>96</v>
      </c>
      <c r="H147" s="211">
        <v>3.1200000000000001</v>
      </c>
      <c r="I147" s="212"/>
      <c r="J147" s="213">
        <f>ROUND(I147*H147,2)</f>
        <v>0</v>
      </c>
      <c r="K147" s="209" t="s">
        <v>21</v>
      </c>
      <c r="L147" s="46"/>
      <c r="M147" s="214" t="s">
        <v>21</v>
      </c>
      <c r="N147" s="215" t="s">
        <v>44</v>
      </c>
      <c r="O147" s="86"/>
      <c r="P147" s="216">
        <f>O147*H147</f>
        <v>0</v>
      </c>
      <c r="Q147" s="216">
        <v>0.14773</v>
      </c>
      <c r="R147" s="216">
        <f>Q147*H147</f>
        <v>0.46091760000000004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195</v>
      </c>
      <c r="AT147" s="218" t="s">
        <v>191</v>
      </c>
      <c r="AU147" s="218" t="s">
        <v>83</v>
      </c>
      <c r="AY147" s="19" t="s">
        <v>188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81</v>
      </c>
      <c r="BK147" s="219">
        <f>ROUND(I147*H147,2)</f>
        <v>0</v>
      </c>
      <c r="BL147" s="19" t="s">
        <v>195</v>
      </c>
      <c r="BM147" s="218" t="s">
        <v>291</v>
      </c>
    </row>
    <row r="148" s="2" customFormat="1">
      <c r="A148" s="40"/>
      <c r="B148" s="41"/>
      <c r="C148" s="42"/>
      <c r="D148" s="227" t="s">
        <v>223</v>
      </c>
      <c r="E148" s="42"/>
      <c r="F148" s="257" t="s">
        <v>292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223</v>
      </c>
      <c r="AU148" s="19" t="s">
        <v>83</v>
      </c>
    </row>
    <row r="149" s="13" customFormat="1">
      <c r="A149" s="13"/>
      <c r="B149" s="225"/>
      <c r="C149" s="226"/>
      <c r="D149" s="227" t="s">
        <v>205</v>
      </c>
      <c r="E149" s="228" t="s">
        <v>21</v>
      </c>
      <c r="F149" s="229" t="s">
        <v>293</v>
      </c>
      <c r="G149" s="226"/>
      <c r="H149" s="230">
        <v>3.1200000000000001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205</v>
      </c>
      <c r="AU149" s="236" t="s">
        <v>83</v>
      </c>
      <c r="AV149" s="13" t="s">
        <v>83</v>
      </c>
      <c r="AW149" s="13" t="s">
        <v>34</v>
      </c>
      <c r="AX149" s="13" t="s">
        <v>73</v>
      </c>
      <c r="AY149" s="236" t="s">
        <v>188</v>
      </c>
    </row>
    <row r="150" s="16" customFormat="1">
      <c r="A150" s="16"/>
      <c r="B150" s="269"/>
      <c r="C150" s="270"/>
      <c r="D150" s="227" t="s">
        <v>205</v>
      </c>
      <c r="E150" s="271" t="s">
        <v>135</v>
      </c>
      <c r="F150" s="272" t="s">
        <v>294</v>
      </c>
      <c r="G150" s="270"/>
      <c r="H150" s="273">
        <v>3.1200000000000001</v>
      </c>
      <c r="I150" s="274"/>
      <c r="J150" s="270"/>
      <c r="K150" s="270"/>
      <c r="L150" s="275"/>
      <c r="M150" s="276"/>
      <c r="N150" s="277"/>
      <c r="O150" s="277"/>
      <c r="P150" s="277"/>
      <c r="Q150" s="277"/>
      <c r="R150" s="277"/>
      <c r="S150" s="277"/>
      <c r="T150" s="278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79" t="s">
        <v>205</v>
      </c>
      <c r="AU150" s="279" t="s">
        <v>83</v>
      </c>
      <c r="AV150" s="16" t="s">
        <v>189</v>
      </c>
      <c r="AW150" s="16" t="s">
        <v>34</v>
      </c>
      <c r="AX150" s="16" t="s">
        <v>73</v>
      </c>
      <c r="AY150" s="279" t="s">
        <v>188</v>
      </c>
    </row>
    <row r="151" s="15" customFormat="1">
      <c r="A151" s="15"/>
      <c r="B151" s="258"/>
      <c r="C151" s="259"/>
      <c r="D151" s="227" t="s">
        <v>205</v>
      </c>
      <c r="E151" s="260" t="s">
        <v>21</v>
      </c>
      <c r="F151" s="261" t="s">
        <v>257</v>
      </c>
      <c r="G151" s="259"/>
      <c r="H151" s="262">
        <v>3.1200000000000001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8" t="s">
        <v>205</v>
      </c>
      <c r="AU151" s="268" t="s">
        <v>83</v>
      </c>
      <c r="AV151" s="15" t="s">
        <v>195</v>
      </c>
      <c r="AW151" s="15" t="s">
        <v>34</v>
      </c>
      <c r="AX151" s="15" t="s">
        <v>81</v>
      </c>
      <c r="AY151" s="268" t="s">
        <v>188</v>
      </c>
    </row>
    <row r="152" s="12" customFormat="1" ht="22.8" customHeight="1">
      <c r="A152" s="12"/>
      <c r="B152" s="191"/>
      <c r="C152" s="192"/>
      <c r="D152" s="193" t="s">
        <v>72</v>
      </c>
      <c r="E152" s="205" t="s">
        <v>240</v>
      </c>
      <c r="F152" s="205" t="s">
        <v>295</v>
      </c>
      <c r="G152" s="192"/>
      <c r="H152" s="192"/>
      <c r="I152" s="195"/>
      <c r="J152" s="206">
        <f>BK152</f>
        <v>0</v>
      </c>
      <c r="K152" s="192"/>
      <c r="L152" s="197"/>
      <c r="M152" s="198"/>
      <c r="N152" s="199"/>
      <c r="O152" s="199"/>
      <c r="P152" s="200">
        <f>SUM(P153:P244)</f>
        <v>0</v>
      </c>
      <c r="Q152" s="199"/>
      <c r="R152" s="200">
        <f>SUM(R153:R244)</f>
        <v>0.0053966800000000009</v>
      </c>
      <c r="S152" s="199"/>
      <c r="T152" s="201">
        <f>SUM(T153:T244)</f>
        <v>179.14307999999997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2" t="s">
        <v>81</v>
      </c>
      <c r="AT152" s="203" t="s">
        <v>72</v>
      </c>
      <c r="AU152" s="203" t="s">
        <v>81</v>
      </c>
      <c r="AY152" s="202" t="s">
        <v>188</v>
      </c>
      <c r="BK152" s="204">
        <f>SUM(BK153:BK244)</f>
        <v>0</v>
      </c>
    </row>
    <row r="153" s="2" customFormat="1" ht="16.5" customHeight="1">
      <c r="A153" s="40"/>
      <c r="B153" s="41"/>
      <c r="C153" s="207" t="s">
        <v>296</v>
      </c>
      <c r="D153" s="207" t="s">
        <v>191</v>
      </c>
      <c r="E153" s="208" t="s">
        <v>297</v>
      </c>
      <c r="F153" s="209" t="s">
        <v>298</v>
      </c>
      <c r="G153" s="210" t="s">
        <v>96</v>
      </c>
      <c r="H153" s="211">
        <v>458.45800000000003</v>
      </c>
      <c r="I153" s="212"/>
      <c r="J153" s="213">
        <f>ROUND(I153*H153,2)</f>
        <v>0</v>
      </c>
      <c r="K153" s="209" t="s">
        <v>21</v>
      </c>
      <c r="L153" s="46"/>
      <c r="M153" s="214" t="s">
        <v>21</v>
      </c>
      <c r="N153" s="215" t="s">
        <v>44</v>
      </c>
      <c r="O153" s="86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195</v>
      </c>
      <c r="AT153" s="218" t="s">
        <v>191</v>
      </c>
      <c r="AU153" s="218" t="s">
        <v>83</v>
      </c>
      <c r="AY153" s="19" t="s">
        <v>188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81</v>
      </c>
      <c r="BK153" s="219">
        <f>ROUND(I153*H153,2)</f>
        <v>0</v>
      </c>
      <c r="BL153" s="19" t="s">
        <v>195</v>
      </c>
      <c r="BM153" s="218" t="s">
        <v>299</v>
      </c>
    </row>
    <row r="154" s="13" customFormat="1">
      <c r="A154" s="13"/>
      <c r="B154" s="225"/>
      <c r="C154" s="226"/>
      <c r="D154" s="227" t="s">
        <v>205</v>
      </c>
      <c r="E154" s="228" t="s">
        <v>21</v>
      </c>
      <c r="F154" s="229" t="s">
        <v>300</v>
      </c>
      <c r="G154" s="226"/>
      <c r="H154" s="230">
        <v>458.45800000000003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205</v>
      </c>
      <c r="AU154" s="236" t="s">
        <v>83</v>
      </c>
      <c r="AV154" s="13" t="s">
        <v>83</v>
      </c>
      <c r="AW154" s="13" t="s">
        <v>34</v>
      </c>
      <c r="AX154" s="13" t="s">
        <v>81</v>
      </c>
      <c r="AY154" s="236" t="s">
        <v>188</v>
      </c>
    </row>
    <row r="155" s="2" customFormat="1" ht="24.15" customHeight="1">
      <c r="A155" s="40"/>
      <c r="B155" s="41"/>
      <c r="C155" s="207" t="s">
        <v>301</v>
      </c>
      <c r="D155" s="207" t="s">
        <v>191</v>
      </c>
      <c r="E155" s="208" t="s">
        <v>302</v>
      </c>
      <c r="F155" s="209" t="s">
        <v>303</v>
      </c>
      <c r="G155" s="210" t="s">
        <v>96</v>
      </c>
      <c r="H155" s="211">
        <v>501.38400000000001</v>
      </c>
      <c r="I155" s="212"/>
      <c r="J155" s="213">
        <f>ROUND(I155*H155,2)</f>
        <v>0</v>
      </c>
      <c r="K155" s="209" t="s">
        <v>201</v>
      </c>
      <c r="L155" s="46"/>
      <c r="M155" s="214" t="s">
        <v>21</v>
      </c>
      <c r="N155" s="215" t="s">
        <v>44</v>
      </c>
      <c r="O155" s="86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195</v>
      </c>
      <c r="AT155" s="218" t="s">
        <v>191</v>
      </c>
      <c r="AU155" s="218" t="s">
        <v>83</v>
      </c>
      <c r="AY155" s="19" t="s">
        <v>188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81</v>
      </c>
      <c r="BK155" s="219">
        <f>ROUND(I155*H155,2)</f>
        <v>0</v>
      </c>
      <c r="BL155" s="19" t="s">
        <v>195</v>
      </c>
      <c r="BM155" s="218" t="s">
        <v>304</v>
      </c>
    </row>
    <row r="156" s="2" customFormat="1">
      <c r="A156" s="40"/>
      <c r="B156" s="41"/>
      <c r="C156" s="42"/>
      <c r="D156" s="220" t="s">
        <v>203</v>
      </c>
      <c r="E156" s="42"/>
      <c r="F156" s="221" t="s">
        <v>305</v>
      </c>
      <c r="G156" s="42"/>
      <c r="H156" s="42"/>
      <c r="I156" s="22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203</v>
      </c>
      <c r="AU156" s="19" t="s">
        <v>83</v>
      </c>
    </row>
    <row r="157" s="13" customFormat="1">
      <c r="A157" s="13"/>
      <c r="B157" s="225"/>
      <c r="C157" s="226"/>
      <c r="D157" s="227" t="s">
        <v>205</v>
      </c>
      <c r="E157" s="228" t="s">
        <v>21</v>
      </c>
      <c r="F157" s="229" t="s">
        <v>306</v>
      </c>
      <c r="G157" s="226"/>
      <c r="H157" s="230">
        <v>53.939999999999998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205</v>
      </c>
      <c r="AU157" s="236" t="s">
        <v>83</v>
      </c>
      <c r="AV157" s="13" t="s">
        <v>83</v>
      </c>
      <c r="AW157" s="13" t="s">
        <v>34</v>
      </c>
      <c r="AX157" s="13" t="s">
        <v>73</v>
      </c>
      <c r="AY157" s="236" t="s">
        <v>188</v>
      </c>
    </row>
    <row r="158" s="13" customFormat="1">
      <c r="A158" s="13"/>
      <c r="B158" s="225"/>
      <c r="C158" s="226"/>
      <c r="D158" s="227" t="s">
        <v>205</v>
      </c>
      <c r="E158" s="228" t="s">
        <v>21</v>
      </c>
      <c r="F158" s="229" t="s">
        <v>307</v>
      </c>
      <c r="G158" s="226"/>
      <c r="H158" s="230">
        <v>134.38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205</v>
      </c>
      <c r="AU158" s="236" t="s">
        <v>83</v>
      </c>
      <c r="AV158" s="13" t="s">
        <v>83</v>
      </c>
      <c r="AW158" s="13" t="s">
        <v>34</v>
      </c>
      <c r="AX158" s="13" t="s">
        <v>73</v>
      </c>
      <c r="AY158" s="236" t="s">
        <v>188</v>
      </c>
    </row>
    <row r="159" s="13" customFormat="1">
      <c r="A159" s="13"/>
      <c r="B159" s="225"/>
      <c r="C159" s="226"/>
      <c r="D159" s="227" t="s">
        <v>205</v>
      </c>
      <c r="E159" s="228" t="s">
        <v>21</v>
      </c>
      <c r="F159" s="229" t="s">
        <v>308</v>
      </c>
      <c r="G159" s="226"/>
      <c r="H159" s="230">
        <v>203.49600000000001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205</v>
      </c>
      <c r="AU159" s="236" t="s">
        <v>83</v>
      </c>
      <c r="AV159" s="13" t="s">
        <v>83</v>
      </c>
      <c r="AW159" s="13" t="s">
        <v>34</v>
      </c>
      <c r="AX159" s="13" t="s">
        <v>73</v>
      </c>
      <c r="AY159" s="236" t="s">
        <v>188</v>
      </c>
    </row>
    <row r="160" s="13" customFormat="1">
      <c r="A160" s="13"/>
      <c r="B160" s="225"/>
      <c r="C160" s="226"/>
      <c r="D160" s="227" t="s">
        <v>205</v>
      </c>
      <c r="E160" s="228" t="s">
        <v>21</v>
      </c>
      <c r="F160" s="229" t="s">
        <v>309</v>
      </c>
      <c r="G160" s="226"/>
      <c r="H160" s="230">
        <v>109.568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205</v>
      </c>
      <c r="AU160" s="236" t="s">
        <v>83</v>
      </c>
      <c r="AV160" s="13" t="s">
        <v>83</v>
      </c>
      <c r="AW160" s="13" t="s">
        <v>34</v>
      </c>
      <c r="AX160" s="13" t="s">
        <v>73</v>
      </c>
      <c r="AY160" s="236" t="s">
        <v>188</v>
      </c>
    </row>
    <row r="161" s="15" customFormat="1">
      <c r="A161" s="15"/>
      <c r="B161" s="258"/>
      <c r="C161" s="259"/>
      <c r="D161" s="227" t="s">
        <v>205</v>
      </c>
      <c r="E161" s="260" t="s">
        <v>105</v>
      </c>
      <c r="F161" s="261" t="s">
        <v>257</v>
      </c>
      <c r="G161" s="259"/>
      <c r="H161" s="262">
        <v>501.38400000000001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8" t="s">
        <v>205</v>
      </c>
      <c r="AU161" s="268" t="s">
        <v>83</v>
      </c>
      <c r="AV161" s="15" t="s">
        <v>195</v>
      </c>
      <c r="AW161" s="15" t="s">
        <v>34</v>
      </c>
      <c r="AX161" s="15" t="s">
        <v>81</v>
      </c>
      <c r="AY161" s="268" t="s">
        <v>188</v>
      </c>
    </row>
    <row r="162" s="2" customFormat="1" ht="24.15" customHeight="1">
      <c r="A162" s="40"/>
      <c r="B162" s="41"/>
      <c r="C162" s="207" t="s">
        <v>310</v>
      </c>
      <c r="D162" s="207" t="s">
        <v>191</v>
      </c>
      <c r="E162" s="208" t="s">
        <v>311</v>
      </c>
      <c r="F162" s="209" t="s">
        <v>312</v>
      </c>
      <c r="G162" s="210" t="s">
        <v>96</v>
      </c>
      <c r="H162" s="211">
        <v>93.510999999999996</v>
      </c>
      <c r="I162" s="212"/>
      <c r="J162" s="213">
        <f>ROUND(I162*H162,2)</f>
        <v>0</v>
      </c>
      <c r="K162" s="209" t="s">
        <v>201</v>
      </c>
      <c r="L162" s="46"/>
      <c r="M162" s="214" t="s">
        <v>21</v>
      </c>
      <c r="N162" s="215" t="s">
        <v>44</v>
      </c>
      <c r="O162" s="86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8" t="s">
        <v>195</v>
      </c>
      <c r="AT162" s="218" t="s">
        <v>191</v>
      </c>
      <c r="AU162" s="218" t="s">
        <v>83</v>
      </c>
      <c r="AY162" s="19" t="s">
        <v>188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81</v>
      </c>
      <c r="BK162" s="219">
        <f>ROUND(I162*H162,2)</f>
        <v>0</v>
      </c>
      <c r="BL162" s="19" t="s">
        <v>195</v>
      </c>
      <c r="BM162" s="218" t="s">
        <v>313</v>
      </c>
    </row>
    <row r="163" s="2" customFormat="1">
      <c r="A163" s="40"/>
      <c r="B163" s="41"/>
      <c r="C163" s="42"/>
      <c r="D163" s="220" t="s">
        <v>203</v>
      </c>
      <c r="E163" s="42"/>
      <c r="F163" s="221" t="s">
        <v>314</v>
      </c>
      <c r="G163" s="42"/>
      <c r="H163" s="42"/>
      <c r="I163" s="222"/>
      <c r="J163" s="42"/>
      <c r="K163" s="42"/>
      <c r="L163" s="46"/>
      <c r="M163" s="223"/>
      <c r="N163" s="224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203</v>
      </c>
      <c r="AU163" s="19" t="s">
        <v>83</v>
      </c>
    </row>
    <row r="164" s="13" customFormat="1">
      <c r="A164" s="13"/>
      <c r="B164" s="225"/>
      <c r="C164" s="226"/>
      <c r="D164" s="227" t="s">
        <v>205</v>
      </c>
      <c r="E164" s="228" t="s">
        <v>21</v>
      </c>
      <c r="F164" s="229" t="s">
        <v>315</v>
      </c>
      <c r="G164" s="226"/>
      <c r="H164" s="230">
        <v>93.510999999999996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205</v>
      </c>
      <c r="AU164" s="236" t="s">
        <v>83</v>
      </c>
      <c r="AV164" s="13" t="s">
        <v>83</v>
      </c>
      <c r="AW164" s="13" t="s">
        <v>34</v>
      </c>
      <c r="AX164" s="13" t="s">
        <v>73</v>
      </c>
      <c r="AY164" s="236" t="s">
        <v>188</v>
      </c>
    </row>
    <row r="165" s="15" customFormat="1">
      <c r="A165" s="15"/>
      <c r="B165" s="258"/>
      <c r="C165" s="259"/>
      <c r="D165" s="227" t="s">
        <v>205</v>
      </c>
      <c r="E165" s="260" t="s">
        <v>98</v>
      </c>
      <c r="F165" s="261" t="s">
        <v>257</v>
      </c>
      <c r="G165" s="259"/>
      <c r="H165" s="262">
        <v>93.510999999999996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8" t="s">
        <v>205</v>
      </c>
      <c r="AU165" s="268" t="s">
        <v>83</v>
      </c>
      <c r="AV165" s="15" t="s">
        <v>195</v>
      </c>
      <c r="AW165" s="15" t="s">
        <v>34</v>
      </c>
      <c r="AX165" s="15" t="s">
        <v>81</v>
      </c>
      <c r="AY165" s="268" t="s">
        <v>188</v>
      </c>
    </row>
    <row r="166" s="2" customFormat="1" ht="24.15" customHeight="1">
      <c r="A166" s="40"/>
      <c r="B166" s="41"/>
      <c r="C166" s="207" t="s">
        <v>7</v>
      </c>
      <c r="D166" s="207" t="s">
        <v>191</v>
      </c>
      <c r="E166" s="208" t="s">
        <v>316</v>
      </c>
      <c r="F166" s="209" t="s">
        <v>317</v>
      </c>
      <c r="G166" s="210" t="s">
        <v>96</v>
      </c>
      <c r="H166" s="211">
        <v>35096.879999999997</v>
      </c>
      <c r="I166" s="212"/>
      <c r="J166" s="213">
        <f>ROUND(I166*H166,2)</f>
        <v>0</v>
      </c>
      <c r="K166" s="209" t="s">
        <v>201</v>
      </c>
      <c r="L166" s="46"/>
      <c r="M166" s="214" t="s">
        <v>21</v>
      </c>
      <c r="N166" s="215" t="s">
        <v>44</v>
      </c>
      <c r="O166" s="86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195</v>
      </c>
      <c r="AT166" s="218" t="s">
        <v>191</v>
      </c>
      <c r="AU166" s="218" t="s">
        <v>83</v>
      </c>
      <c r="AY166" s="19" t="s">
        <v>188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81</v>
      </c>
      <c r="BK166" s="219">
        <f>ROUND(I166*H166,2)</f>
        <v>0</v>
      </c>
      <c r="BL166" s="19" t="s">
        <v>195</v>
      </c>
      <c r="BM166" s="218" t="s">
        <v>318</v>
      </c>
    </row>
    <row r="167" s="2" customFormat="1">
      <c r="A167" s="40"/>
      <c r="B167" s="41"/>
      <c r="C167" s="42"/>
      <c r="D167" s="220" t="s">
        <v>203</v>
      </c>
      <c r="E167" s="42"/>
      <c r="F167" s="221" t="s">
        <v>319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203</v>
      </c>
      <c r="AU167" s="19" t="s">
        <v>83</v>
      </c>
    </row>
    <row r="168" s="13" customFormat="1">
      <c r="A168" s="13"/>
      <c r="B168" s="225"/>
      <c r="C168" s="226"/>
      <c r="D168" s="227" t="s">
        <v>205</v>
      </c>
      <c r="E168" s="228" t="s">
        <v>21</v>
      </c>
      <c r="F168" s="229" t="s">
        <v>320</v>
      </c>
      <c r="G168" s="226"/>
      <c r="H168" s="230">
        <v>35096.879999999997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205</v>
      </c>
      <c r="AU168" s="236" t="s">
        <v>83</v>
      </c>
      <c r="AV168" s="13" t="s">
        <v>83</v>
      </c>
      <c r="AW168" s="13" t="s">
        <v>34</v>
      </c>
      <c r="AX168" s="13" t="s">
        <v>81</v>
      </c>
      <c r="AY168" s="236" t="s">
        <v>188</v>
      </c>
    </row>
    <row r="169" s="2" customFormat="1" ht="24.15" customHeight="1">
      <c r="A169" s="40"/>
      <c r="B169" s="41"/>
      <c r="C169" s="207" t="s">
        <v>321</v>
      </c>
      <c r="D169" s="207" t="s">
        <v>191</v>
      </c>
      <c r="E169" s="208" t="s">
        <v>322</v>
      </c>
      <c r="F169" s="209" t="s">
        <v>323</v>
      </c>
      <c r="G169" s="210" t="s">
        <v>96</v>
      </c>
      <c r="H169" s="211">
        <v>6545.7700000000004</v>
      </c>
      <c r="I169" s="212"/>
      <c r="J169" s="213">
        <f>ROUND(I169*H169,2)</f>
        <v>0</v>
      </c>
      <c r="K169" s="209" t="s">
        <v>201</v>
      </c>
      <c r="L169" s="46"/>
      <c r="M169" s="214" t="s">
        <v>21</v>
      </c>
      <c r="N169" s="215" t="s">
        <v>44</v>
      </c>
      <c r="O169" s="86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195</v>
      </c>
      <c r="AT169" s="218" t="s">
        <v>191</v>
      </c>
      <c r="AU169" s="218" t="s">
        <v>83</v>
      </c>
      <c r="AY169" s="19" t="s">
        <v>188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81</v>
      </c>
      <c r="BK169" s="219">
        <f>ROUND(I169*H169,2)</f>
        <v>0</v>
      </c>
      <c r="BL169" s="19" t="s">
        <v>195</v>
      </c>
      <c r="BM169" s="218" t="s">
        <v>324</v>
      </c>
    </row>
    <row r="170" s="2" customFormat="1">
      <c r="A170" s="40"/>
      <c r="B170" s="41"/>
      <c r="C170" s="42"/>
      <c r="D170" s="220" t="s">
        <v>203</v>
      </c>
      <c r="E170" s="42"/>
      <c r="F170" s="221" t="s">
        <v>325</v>
      </c>
      <c r="G170" s="42"/>
      <c r="H170" s="42"/>
      <c r="I170" s="222"/>
      <c r="J170" s="42"/>
      <c r="K170" s="42"/>
      <c r="L170" s="46"/>
      <c r="M170" s="223"/>
      <c r="N170" s="224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203</v>
      </c>
      <c r="AU170" s="19" t="s">
        <v>83</v>
      </c>
    </row>
    <row r="171" s="13" customFormat="1">
      <c r="A171" s="13"/>
      <c r="B171" s="225"/>
      <c r="C171" s="226"/>
      <c r="D171" s="227" t="s">
        <v>205</v>
      </c>
      <c r="E171" s="228" t="s">
        <v>21</v>
      </c>
      <c r="F171" s="229" t="s">
        <v>326</v>
      </c>
      <c r="G171" s="226"/>
      <c r="H171" s="230">
        <v>6545.7700000000004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205</v>
      </c>
      <c r="AU171" s="236" t="s">
        <v>83</v>
      </c>
      <c r="AV171" s="13" t="s">
        <v>83</v>
      </c>
      <c r="AW171" s="13" t="s">
        <v>34</v>
      </c>
      <c r="AX171" s="13" t="s">
        <v>81</v>
      </c>
      <c r="AY171" s="236" t="s">
        <v>188</v>
      </c>
    </row>
    <row r="172" s="2" customFormat="1" ht="24.15" customHeight="1">
      <c r="A172" s="40"/>
      <c r="B172" s="41"/>
      <c r="C172" s="207" t="s">
        <v>327</v>
      </c>
      <c r="D172" s="207" t="s">
        <v>191</v>
      </c>
      <c r="E172" s="208" t="s">
        <v>328</v>
      </c>
      <c r="F172" s="209" t="s">
        <v>329</v>
      </c>
      <c r="G172" s="210" t="s">
        <v>96</v>
      </c>
      <c r="H172" s="211">
        <v>501.38400000000001</v>
      </c>
      <c r="I172" s="212"/>
      <c r="J172" s="213">
        <f>ROUND(I172*H172,2)</f>
        <v>0</v>
      </c>
      <c r="K172" s="209" t="s">
        <v>201</v>
      </c>
      <c r="L172" s="46"/>
      <c r="M172" s="214" t="s">
        <v>21</v>
      </c>
      <c r="N172" s="215" t="s">
        <v>44</v>
      </c>
      <c r="O172" s="86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195</v>
      </c>
      <c r="AT172" s="218" t="s">
        <v>191</v>
      </c>
      <c r="AU172" s="218" t="s">
        <v>83</v>
      </c>
      <c r="AY172" s="19" t="s">
        <v>188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81</v>
      </c>
      <c r="BK172" s="219">
        <f>ROUND(I172*H172,2)</f>
        <v>0</v>
      </c>
      <c r="BL172" s="19" t="s">
        <v>195</v>
      </c>
      <c r="BM172" s="218" t="s">
        <v>330</v>
      </c>
    </row>
    <row r="173" s="2" customFormat="1">
      <c r="A173" s="40"/>
      <c r="B173" s="41"/>
      <c r="C173" s="42"/>
      <c r="D173" s="220" t="s">
        <v>203</v>
      </c>
      <c r="E173" s="42"/>
      <c r="F173" s="221" t="s">
        <v>331</v>
      </c>
      <c r="G173" s="42"/>
      <c r="H173" s="42"/>
      <c r="I173" s="222"/>
      <c r="J173" s="42"/>
      <c r="K173" s="42"/>
      <c r="L173" s="46"/>
      <c r="M173" s="223"/>
      <c r="N173" s="22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203</v>
      </c>
      <c r="AU173" s="19" t="s">
        <v>83</v>
      </c>
    </row>
    <row r="174" s="13" customFormat="1">
      <c r="A174" s="13"/>
      <c r="B174" s="225"/>
      <c r="C174" s="226"/>
      <c r="D174" s="227" t="s">
        <v>205</v>
      </c>
      <c r="E174" s="228" t="s">
        <v>21</v>
      </c>
      <c r="F174" s="229" t="s">
        <v>105</v>
      </c>
      <c r="G174" s="226"/>
      <c r="H174" s="230">
        <v>501.38400000000001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205</v>
      </c>
      <c r="AU174" s="236" t="s">
        <v>83</v>
      </c>
      <c r="AV174" s="13" t="s">
        <v>83</v>
      </c>
      <c r="AW174" s="13" t="s">
        <v>34</v>
      </c>
      <c r="AX174" s="13" t="s">
        <v>81</v>
      </c>
      <c r="AY174" s="236" t="s">
        <v>188</v>
      </c>
    </row>
    <row r="175" s="2" customFormat="1" ht="24.15" customHeight="1">
      <c r="A175" s="40"/>
      <c r="B175" s="41"/>
      <c r="C175" s="207" t="s">
        <v>332</v>
      </c>
      <c r="D175" s="207" t="s">
        <v>191</v>
      </c>
      <c r="E175" s="208" t="s">
        <v>333</v>
      </c>
      <c r="F175" s="209" t="s">
        <v>334</v>
      </c>
      <c r="G175" s="210" t="s">
        <v>96</v>
      </c>
      <c r="H175" s="211">
        <v>93.510999999999996</v>
      </c>
      <c r="I175" s="212"/>
      <c r="J175" s="213">
        <f>ROUND(I175*H175,2)</f>
        <v>0</v>
      </c>
      <c r="K175" s="209" t="s">
        <v>201</v>
      </c>
      <c r="L175" s="46"/>
      <c r="M175" s="214" t="s">
        <v>21</v>
      </c>
      <c r="N175" s="215" t="s">
        <v>44</v>
      </c>
      <c r="O175" s="86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8" t="s">
        <v>195</v>
      </c>
      <c r="AT175" s="218" t="s">
        <v>191</v>
      </c>
      <c r="AU175" s="218" t="s">
        <v>83</v>
      </c>
      <c r="AY175" s="19" t="s">
        <v>188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81</v>
      </c>
      <c r="BK175" s="219">
        <f>ROUND(I175*H175,2)</f>
        <v>0</v>
      </c>
      <c r="BL175" s="19" t="s">
        <v>195</v>
      </c>
      <c r="BM175" s="218" t="s">
        <v>335</v>
      </c>
    </row>
    <row r="176" s="2" customFormat="1">
      <c r="A176" s="40"/>
      <c r="B176" s="41"/>
      <c r="C176" s="42"/>
      <c r="D176" s="220" t="s">
        <v>203</v>
      </c>
      <c r="E176" s="42"/>
      <c r="F176" s="221" t="s">
        <v>336</v>
      </c>
      <c r="G176" s="42"/>
      <c r="H176" s="42"/>
      <c r="I176" s="222"/>
      <c r="J176" s="42"/>
      <c r="K176" s="42"/>
      <c r="L176" s="46"/>
      <c r="M176" s="223"/>
      <c r="N176" s="22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203</v>
      </c>
      <c r="AU176" s="19" t="s">
        <v>83</v>
      </c>
    </row>
    <row r="177" s="13" customFormat="1">
      <c r="A177" s="13"/>
      <c r="B177" s="225"/>
      <c r="C177" s="226"/>
      <c r="D177" s="227" t="s">
        <v>205</v>
      </c>
      <c r="E177" s="228" t="s">
        <v>21</v>
      </c>
      <c r="F177" s="229" t="s">
        <v>98</v>
      </c>
      <c r="G177" s="226"/>
      <c r="H177" s="230">
        <v>93.510999999999996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205</v>
      </c>
      <c r="AU177" s="236" t="s">
        <v>83</v>
      </c>
      <c r="AV177" s="13" t="s">
        <v>83</v>
      </c>
      <c r="AW177" s="13" t="s">
        <v>34</v>
      </c>
      <c r="AX177" s="13" t="s">
        <v>81</v>
      </c>
      <c r="AY177" s="236" t="s">
        <v>188</v>
      </c>
    </row>
    <row r="178" s="2" customFormat="1" ht="16.5" customHeight="1">
      <c r="A178" s="40"/>
      <c r="B178" s="41"/>
      <c r="C178" s="207" t="s">
        <v>337</v>
      </c>
      <c r="D178" s="207" t="s">
        <v>191</v>
      </c>
      <c r="E178" s="208" t="s">
        <v>338</v>
      </c>
      <c r="F178" s="209" t="s">
        <v>339</v>
      </c>
      <c r="G178" s="210" t="s">
        <v>96</v>
      </c>
      <c r="H178" s="211">
        <v>638.89499999999998</v>
      </c>
      <c r="I178" s="212"/>
      <c r="J178" s="213">
        <f>ROUND(I178*H178,2)</f>
        <v>0</v>
      </c>
      <c r="K178" s="209" t="s">
        <v>201</v>
      </c>
      <c r="L178" s="46"/>
      <c r="M178" s="214" t="s">
        <v>21</v>
      </c>
      <c r="N178" s="215" t="s">
        <v>44</v>
      </c>
      <c r="O178" s="86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195</v>
      </c>
      <c r="AT178" s="218" t="s">
        <v>191</v>
      </c>
      <c r="AU178" s="218" t="s">
        <v>83</v>
      </c>
      <c r="AY178" s="19" t="s">
        <v>188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81</v>
      </c>
      <c r="BK178" s="219">
        <f>ROUND(I178*H178,2)</f>
        <v>0</v>
      </c>
      <c r="BL178" s="19" t="s">
        <v>195</v>
      </c>
      <c r="BM178" s="218" t="s">
        <v>340</v>
      </c>
    </row>
    <row r="179" s="2" customFormat="1">
      <c r="A179" s="40"/>
      <c r="B179" s="41"/>
      <c r="C179" s="42"/>
      <c r="D179" s="220" t="s">
        <v>203</v>
      </c>
      <c r="E179" s="42"/>
      <c r="F179" s="221" t="s">
        <v>341</v>
      </c>
      <c r="G179" s="42"/>
      <c r="H179" s="42"/>
      <c r="I179" s="22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203</v>
      </c>
      <c r="AU179" s="19" t="s">
        <v>83</v>
      </c>
    </row>
    <row r="180" s="13" customFormat="1">
      <c r="A180" s="13"/>
      <c r="B180" s="225"/>
      <c r="C180" s="226"/>
      <c r="D180" s="227" t="s">
        <v>205</v>
      </c>
      <c r="E180" s="228" t="s">
        <v>21</v>
      </c>
      <c r="F180" s="229" t="s">
        <v>342</v>
      </c>
      <c r="G180" s="226"/>
      <c r="H180" s="230">
        <v>638.89499999999998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205</v>
      </c>
      <c r="AU180" s="236" t="s">
        <v>83</v>
      </c>
      <c r="AV180" s="13" t="s">
        <v>83</v>
      </c>
      <c r="AW180" s="13" t="s">
        <v>34</v>
      </c>
      <c r="AX180" s="13" t="s">
        <v>73</v>
      </c>
      <c r="AY180" s="236" t="s">
        <v>188</v>
      </c>
    </row>
    <row r="181" s="15" customFormat="1">
      <c r="A181" s="15"/>
      <c r="B181" s="258"/>
      <c r="C181" s="259"/>
      <c r="D181" s="227" t="s">
        <v>205</v>
      </c>
      <c r="E181" s="260" t="s">
        <v>111</v>
      </c>
      <c r="F181" s="261" t="s">
        <v>257</v>
      </c>
      <c r="G181" s="259"/>
      <c r="H181" s="262">
        <v>638.89499999999998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8" t="s">
        <v>205</v>
      </c>
      <c r="AU181" s="268" t="s">
        <v>83</v>
      </c>
      <c r="AV181" s="15" t="s">
        <v>195</v>
      </c>
      <c r="AW181" s="15" t="s">
        <v>34</v>
      </c>
      <c r="AX181" s="15" t="s">
        <v>81</v>
      </c>
      <c r="AY181" s="268" t="s">
        <v>188</v>
      </c>
    </row>
    <row r="182" s="2" customFormat="1" ht="16.5" customHeight="1">
      <c r="A182" s="40"/>
      <c r="B182" s="41"/>
      <c r="C182" s="207" t="s">
        <v>343</v>
      </c>
      <c r="D182" s="207" t="s">
        <v>191</v>
      </c>
      <c r="E182" s="208" t="s">
        <v>344</v>
      </c>
      <c r="F182" s="209" t="s">
        <v>345</v>
      </c>
      <c r="G182" s="210" t="s">
        <v>96</v>
      </c>
      <c r="H182" s="211">
        <v>44722.650000000001</v>
      </c>
      <c r="I182" s="212"/>
      <c r="J182" s="213">
        <f>ROUND(I182*H182,2)</f>
        <v>0</v>
      </c>
      <c r="K182" s="209" t="s">
        <v>201</v>
      </c>
      <c r="L182" s="46"/>
      <c r="M182" s="214" t="s">
        <v>21</v>
      </c>
      <c r="N182" s="215" t="s">
        <v>44</v>
      </c>
      <c r="O182" s="86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195</v>
      </c>
      <c r="AT182" s="218" t="s">
        <v>191</v>
      </c>
      <c r="AU182" s="218" t="s">
        <v>83</v>
      </c>
      <c r="AY182" s="19" t="s">
        <v>188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81</v>
      </c>
      <c r="BK182" s="219">
        <f>ROUND(I182*H182,2)</f>
        <v>0</v>
      </c>
      <c r="BL182" s="19" t="s">
        <v>195</v>
      </c>
      <c r="BM182" s="218" t="s">
        <v>346</v>
      </c>
    </row>
    <row r="183" s="2" customFormat="1">
      <c r="A183" s="40"/>
      <c r="B183" s="41"/>
      <c r="C183" s="42"/>
      <c r="D183" s="220" t="s">
        <v>203</v>
      </c>
      <c r="E183" s="42"/>
      <c r="F183" s="221" t="s">
        <v>347</v>
      </c>
      <c r="G183" s="42"/>
      <c r="H183" s="42"/>
      <c r="I183" s="222"/>
      <c r="J183" s="42"/>
      <c r="K183" s="42"/>
      <c r="L183" s="46"/>
      <c r="M183" s="223"/>
      <c r="N183" s="22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203</v>
      </c>
      <c r="AU183" s="19" t="s">
        <v>83</v>
      </c>
    </row>
    <row r="184" s="13" customFormat="1">
      <c r="A184" s="13"/>
      <c r="B184" s="225"/>
      <c r="C184" s="226"/>
      <c r="D184" s="227" t="s">
        <v>205</v>
      </c>
      <c r="E184" s="228" t="s">
        <v>21</v>
      </c>
      <c r="F184" s="229" t="s">
        <v>348</v>
      </c>
      <c r="G184" s="226"/>
      <c r="H184" s="230">
        <v>44722.650000000001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205</v>
      </c>
      <c r="AU184" s="236" t="s">
        <v>83</v>
      </c>
      <c r="AV184" s="13" t="s">
        <v>83</v>
      </c>
      <c r="AW184" s="13" t="s">
        <v>34</v>
      </c>
      <c r="AX184" s="13" t="s">
        <v>81</v>
      </c>
      <c r="AY184" s="236" t="s">
        <v>188</v>
      </c>
    </row>
    <row r="185" s="2" customFormat="1" ht="16.5" customHeight="1">
      <c r="A185" s="40"/>
      <c r="B185" s="41"/>
      <c r="C185" s="207" t="s">
        <v>349</v>
      </c>
      <c r="D185" s="207" t="s">
        <v>191</v>
      </c>
      <c r="E185" s="208" t="s">
        <v>350</v>
      </c>
      <c r="F185" s="209" t="s">
        <v>351</v>
      </c>
      <c r="G185" s="210" t="s">
        <v>96</v>
      </c>
      <c r="H185" s="211">
        <v>638.89499999999998</v>
      </c>
      <c r="I185" s="212"/>
      <c r="J185" s="213">
        <f>ROUND(I185*H185,2)</f>
        <v>0</v>
      </c>
      <c r="K185" s="209" t="s">
        <v>201</v>
      </c>
      <c r="L185" s="46"/>
      <c r="M185" s="214" t="s">
        <v>21</v>
      </c>
      <c r="N185" s="215" t="s">
        <v>44</v>
      </c>
      <c r="O185" s="86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195</v>
      </c>
      <c r="AT185" s="218" t="s">
        <v>191</v>
      </c>
      <c r="AU185" s="218" t="s">
        <v>83</v>
      </c>
      <c r="AY185" s="19" t="s">
        <v>188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81</v>
      </c>
      <c r="BK185" s="219">
        <f>ROUND(I185*H185,2)</f>
        <v>0</v>
      </c>
      <c r="BL185" s="19" t="s">
        <v>195</v>
      </c>
      <c r="BM185" s="218" t="s">
        <v>352</v>
      </c>
    </row>
    <row r="186" s="2" customFormat="1">
      <c r="A186" s="40"/>
      <c r="B186" s="41"/>
      <c r="C186" s="42"/>
      <c r="D186" s="220" t="s">
        <v>203</v>
      </c>
      <c r="E186" s="42"/>
      <c r="F186" s="221" t="s">
        <v>353</v>
      </c>
      <c r="G186" s="42"/>
      <c r="H186" s="42"/>
      <c r="I186" s="222"/>
      <c r="J186" s="42"/>
      <c r="K186" s="42"/>
      <c r="L186" s="46"/>
      <c r="M186" s="223"/>
      <c r="N186" s="22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203</v>
      </c>
      <c r="AU186" s="19" t="s">
        <v>83</v>
      </c>
    </row>
    <row r="187" s="13" customFormat="1">
      <c r="A187" s="13"/>
      <c r="B187" s="225"/>
      <c r="C187" s="226"/>
      <c r="D187" s="227" t="s">
        <v>205</v>
      </c>
      <c r="E187" s="228" t="s">
        <v>21</v>
      </c>
      <c r="F187" s="229" t="s">
        <v>111</v>
      </c>
      <c r="G187" s="226"/>
      <c r="H187" s="230">
        <v>638.89499999999998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205</v>
      </c>
      <c r="AU187" s="236" t="s">
        <v>83</v>
      </c>
      <c r="AV187" s="13" t="s">
        <v>83</v>
      </c>
      <c r="AW187" s="13" t="s">
        <v>34</v>
      </c>
      <c r="AX187" s="13" t="s">
        <v>81</v>
      </c>
      <c r="AY187" s="236" t="s">
        <v>188</v>
      </c>
    </row>
    <row r="188" s="2" customFormat="1" ht="24.15" customHeight="1">
      <c r="A188" s="40"/>
      <c r="B188" s="41"/>
      <c r="C188" s="207" t="s">
        <v>354</v>
      </c>
      <c r="D188" s="207" t="s">
        <v>191</v>
      </c>
      <c r="E188" s="208" t="s">
        <v>355</v>
      </c>
      <c r="F188" s="209" t="s">
        <v>356</v>
      </c>
      <c r="G188" s="210" t="s">
        <v>96</v>
      </c>
      <c r="H188" s="211">
        <v>42.024000000000001</v>
      </c>
      <c r="I188" s="212"/>
      <c r="J188" s="213">
        <f>ROUND(I188*H188,2)</f>
        <v>0</v>
      </c>
      <c r="K188" s="209" t="s">
        <v>201</v>
      </c>
      <c r="L188" s="46"/>
      <c r="M188" s="214" t="s">
        <v>21</v>
      </c>
      <c r="N188" s="215" t="s">
        <v>44</v>
      </c>
      <c r="O188" s="86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8" t="s">
        <v>195</v>
      </c>
      <c r="AT188" s="218" t="s">
        <v>191</v>
      </c>
      <c r="AU188" s="218" t="s">
        <v>83</v>
      </c>
      <c r="AY188" s="19" t="s">
        <v>188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81</v>
      </c>
      <c r="BK188" s="219">
        <f>ROUND(I188*H188,2)</f>
        <v>0</v>
      </c>
      <c r="BL188" s="19" t="s">
        <v>195</v>
      </c>
      <c r="BM188" s="218" t="s">
        <v>357</v>
      </c>
    </row>
    <row r="189" s="2" customFormat="1">
      <c r="A189" s="40"/>
      <c r="B189" s="41"/>
      <c r="C189" s="42"/>
      <c r="D189" s="220" t="s">
        <v>203</v>
      </c>
      <c r="E189" s="42"/>
      <c r="F189" s="221" t="s">
        <v>358</v>
      </c>
      <c r="G189" s="42"/>
      <c r="H189" s="42"/>
      <c r="I189" s="222"/>
      <c r="J189" s="42"/>
      <c r="K189" s="42"/>
      <c r="L189" s="46"/>
      <c r="M189" s="223"/>
      <c r="N189" s="224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203</v>
      </c>
      <c r="AU189" s="19" t="s">
        <v>83</v>
      </c>
    </row>
    <row r="190" s="13" customFormat="1">
      <c r="A190" s="13"/>
      <c r="B190" s="225"/>
      <c r="C190" s="226"/>
      <c r="D190" s="227" t="s">
        <v>205</v>
      </c>
      <c r="E190" s="228" t="s">
        <v>21</v>
      </c>
      <c r="F190" s="229" t="s">
        <v>359</v>
      </c>
      <c r="G190" s="226"/>
      <c r="H190" s="230">
        <v>42.024000000000001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205</v>
      </c>
      <c r="AU190" s="236" t="s">
        <v>83</v>
      </c>
      <c r="AV190" s="13" t="s">
        <v>83</v>
      </c>
      <c r="AW190" s="13" t="s">
        <v>34</v>
      </c>
      <c r="AX190" s="13" t="s">
        <v>73</v>
      </c>
      <c r="AY190" s="236" t="s">
        <v>188</v>
      </c>
    </row>
    <row r="191" s="15" customFormat="1">
      <c r="A191" s="15"/>
      <c r="B191" s="258"/>
      <c r="C191" s="259"/>
      <c r="D191" s="227" t="s">
        <v>205</v>
      </c>
      <c r="E191" s="260" t="s">
        <v>108</v>
      </c>
      <c r="F191" s="261" t="s">
        <v>257</v>
      </c>
      <c r="G191" s="259"/>
      <c r="H191" s="262">
        <v>42.024000000000001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8" t="s">
        <v>205</v>
      </c>
      <c r="AU191" s="268" t="s">
        <v>83</v>
      </c>
      <c r="AV191" s="15" t="s">
        <v>195</v>
      </c>
      <c r="AW191" s="15" t="s">
        <v>34</v>
      </c>
      <c r="AX191" s="15" t="s">
        <v>81</v>
      </c>
      <c r="AY191" s="268" t="s">
        <v>188</v>
      </c>
    </row>
    <row r="192" s="2" customFormat="1" ht="24.15" customHeight="1">
      <c r="A192" s="40"/>
      <c r="B192" s="41"/>
      <c r="C192" s="207" t="s">
        <v>360</v>
      </c>
      <c r="D192" s="207" t="s">
        <v>191</v>
      </c>
      <c r="E192" s="208" t="s">
        <v>361</v>
      </c>
      <c r="F192" s="209" t="s">
        <v>362</v>
      </c>
      <c r="G192" s="210" t="s">
        <v>96</v>
      </c>
      <c r="H192" s="211">
        <v>7.5010000000000003</v>
      </c>
      <c r="I192" s="212"/>
      <c r="J192" s="213">
        <f>ROUND(I192*H192,2)</f>
        <v>0</v>
      </c>
      <c r="K192" s="209" t="s">
        <v>201</v>
      </c>
      <c r="L192" s="46"/>
      <c r="M192" s="214" t="s">
        <v>21</v>
      </c>
      <c r="N192" s="215" t="s">
        <v>44</v>
      </c>
      <c r="O192" s="86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195</v>
      </c>
      <c r="AT192" s="218" t="s">
        <v>191</v>
      </c>
      <c r="AU192" s="218" t="s">
        <v>83</v>
      </c>
      <c r="AY192" s="19" t="s">
        <v>188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81</v>
      </c>
      <c r="BK192" s="219">
        <f>ROUND(I192*H192,2)</f>
        <v>0</v>
      </c>
      <c r="BL192" s="19" t="s">
        <v>195</v>
      </c>
      <c r="BM192" s="218" t="s">
        <v>363</v>
      </c>
    </row>
    <row r="193" s="2" customFormat="1">
      <c r="A193" s="40"/>
      <c r="B193" s="41"/>
      <c r="C193" s="42"/>
      <c r="D193" s="220" t="s">
        <v>203</v>
      </c>
      <c r="E193" s="42"/>
      <c r="F193" s="221" t="s">
        <v>364</v>
      </c>
      <c r="G193" s="42"/>
      <c r="H193" s="42"/>
      <c r="I193" s="222"/>
      <c r="J193" s="42"/>
      <c r="K193" s="42"/>
      <c r="L193" s="46"/>
      <c r="M193" s="223"/>
      <c r="N193" s="224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203</v>
      </c>
      <c r="AU193" s="19" t="s">
        <v>83</v>
      </c>
    </row>
    <row r="194" s="13" customFormat="1">
      <c r="A194" s="13"/>
      <c r="B194" s="225"/>
      <c r="C194" s="226"/>
      <c r="D194" s="227" t="s">
        <v>205</v>
      </c>
      <c r="E194" s="228" t="s">
        <v>21</v>
      </c>
      <c r="F194" s="229" t="s">
        <v>365</v>
      </c>
      <c r="G194" s="226"/>
      <c r="H194" s="230">
        <v>7.5010000000000003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205</v>
      </c>
      <c r="AU194" s="236" t="s">
        <v>83</v>
      </c>
      <c r="AV194" s="13" t="s">
        <v>83</v>
      </c>
      <c r="AW194" s="13" t="s">
        <v>34</v>
      </c>
      <c r="AX194" s="13" t="s">
        <v>73</v>
      </c>
      <c r="AY194" s="236" t="s">
        <v>188</v>
      </c>
    </row>
    <row r="195" s="16" customFormat="1">
      <c r="A195" s="16"/>
      <c r="B195" s="269"/>
      <c r="C195" s="270"/>
      <c r="D195" s="227" t="s">
        <v>205</v>
      </c>
      <c r="E195" s="271" t="s">
        <v>102</v>
      </c>
      <c r="F195" s="272" t="s">
        <v>294</v>
      </c>
      <c r="G195" s="270"/>
      <c r="H195" s="273">
        <v>7.5010000000000003</v>
      </c>
      <c r="I195" s="274"/>
      <c r="J195" s="270"/>
      <c r="K195" s="270"/>
      <c r="L195" s="275"/>
      <c r="M195" s="276"/>
      <c r="N195" s="277"/>
      <c r="O195" s="277"/>
      <c r="P195" s="277"/>
      <c r="Q195" s="277"/>
      <c r="R195" s="277"/>
      <c r="S195" s="277"/>
      <c r="T195" s="278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79" t="s">
        <v>205</v>
      </c>
      <c r="AU195" s="279" t="s">
        <v>83</v>
      </c>
      <c r="AV195" s="16" t="s">
        <v>189</v>
      </c>
      <c r="AW195" s="16" t="s">
        <v>34</v>
      </c>
      <c r="AX195" s="16" t="s">
        <v>73</v>
      </c>
      <c r="AY195" s="279" t="s">
        <v>188</v>
      </c>
    </row>
    <row r="196" s="15" customFormat="1">
      <c r="A196" s="15"/>
      <c r="B196" s="258"/>
      <c r="C196" s="259"/>
      <c r="D196" s="227" t="s">
        <v>205</v>
      </c>
      <c r="E196" s="260" t="s">
        <v>21</v>
      </c>
      <c r="F196" s="261" t="s">
        <v>257</v>
      </c>
      <c r="G196" s="259"/>
      <c r="H196" s="262">
        <v>7.5010000000000003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8" t="s">
        <v>205</v>
      </c>
      <c r="AU196" s="268" t="s">
        <v>83</v>
      </c>
      <c r="AV196" s="15" t="s">
        <v>195</v>
      </c>
      <c r="AW196" s="15" t="s">
        <v>34</v>
      </c>
      <c r="AX196" s="15" t="s">
        <v>81</v>
      </c>
      <c r="AY196" s="268" t="s">
        <v>188</v>
      </c>
    </row>
    <row r="197" s="2" customFormat="1" ht="24.15" customHeight="1">
      <c r="A197" s="40"/>
      <c r="B197" s="41"/>
      <c r="C197" s="207" t="s">
        <v>366</v>
      </c>
      <c r="D197" s="207" t="s">
        <v>191</v>
      </c>
      <c r="E197" s="208" t="s">
        <v>367</v>
      </c>
      <c r="F197" s="209" t="s">
        <v>368</v>
      </c>
      <c r="G197" s="210" t="s">
        <v>96</v>
      </c>
      <c r="H197" s="211">
        <v>3466.75</v>
      </c>
      <c r="I197" s="212"/>
      <c r="J197" s="213">
        <f>ROUND(I197*H197,2)</f>
        <v>0</v>
      </c>
      <c r="K197" s="209" t="s">
        <v>201</v>
      </c>
      <c r="L197" s="46"/>
      <c r="M197" s="214" t="s">
        <v>21</v>
      </c>
      <c r="N197" s="215" t="s">
        <v>44</v>
      </c>
      <c r="O197" s="86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195</v>
      </c>
      <c r="AT197" s="218" t="s">
        <v>191</v>
      </c>
      <c r="AU197" s="218" t="s">
        <v>83</v>
      </c>
      <c r="AY197" s="19" t="s">
        <v>188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81</v>
      </c>
      <c r="BK197" s="219">
        <f>ROUND(I197*H197,2)</f>
        <v>0</v>
      </c>
      <c r="BL197" s="19" t="s">
        <v>195</v>
      </c>
      <c r="BM197" s="218" t="s">
        <v>369</v>
      </c>
    </row>
    <row r="198" s="2" customFormat="1">
      <c r="A198" s="40"/>
      <c r="B198" s="41"/>
      <c r="C198" s="42"/>
      <c r="D198" s="220" t="s">
        <v>203</v>
      </c>
      <c r="E198" s="42"/>
      <c r="F198" s="221" t="s">
        <v>370</v>
      </c>
      <c r="G198" s="42"/>
      <c r="H198" s="42"/>
      <c r="I198" s="22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203</v>
      </c>
      <c r="AU198" s="19" t="s">
        <v>83</v>
      </c>
    </row>
    <row r="199" s="13" customFormat="1">
      <c r="A199" s="13"/>
      <c r="B199" s="225"/>
      <c r="C199" s="226"/>
      <c r="D199" s="227" t="s">
        <v>205</v>
      </c>
      <c r="E199" s="228" t="s">
        <v>21</v>
      </c>
      <c r="F199" s="229" t="s">
        <v>371</v>
      </c>
      <c r="G199" s="226"/>
      <c r="H199" s="230">
        <v>3466.75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205</v>
      </c>
      <c r="AU199" s="236" t="s">
        <v>83</v>
      </c>
      <c r="AV199" s="13" t="s">
        <v>83</v>
      </c>
      <c r="AW199" s="13" t="s">
        <v>34</v>
      </c>
      <c r="AX199" s="13" t="s">
        <v>81</v>
      </c>
      <c r="AY199" s="236" t="s">
        <v>188</v>
      </c>
    </row>
    <row r="200" s="2" customFormat="1" ht="24.15" customHeight="1">
      <c r="A200" s="40"/>
      <c r="B200" s="41"/>
      <c r="C200" s="207" t="s">
        <v>372</v>
      </c>
      <c r="D200" s="207" t="s">
        <v>191</v>
      </c>
      <c r="E200" s="208" t="s">
        <v>373</v>
      </c>
      <c r="F200" s="209" t="s">
        <v>374</v>
      </c>
      <c r="G200" s="210" t="s">
        <v>96</v>
      </c>
      <c r="H200" s="211">
        <v>42.024000000000001</v>
      </c>
      <c r="I200" s="212"/>
      <c r="J200" s="213">
        <f>ROUND(I200*H200,2)</f>
        <v>0</v>
      </c>
      <c r="K200" s="209" t="s">
        <v>201</v>
      </c>
      <c r="L200" s="46"/>
      <c r="M200" s="214" t="s">
        <v>21</v>
      </c>
      <c r="N200" s="215" t="s">
        <v>44</v>
      </c>
      <c r="O200" s="86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8" t="s">
        <v>195</v>
      </c>
      <c r="AT200" s="218" t="s">
        <v>191</v>
      </c>
      <c r="AU200" s="218" t="s">
        <v>83</v>
      </c>
      <c r="AY200" s="19" t="s">
        <v>188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81</v>
      </c>
      <c r="BK200" s="219">
        <f>ROUND(I200*H200,2)</f>
        <v>0</v>
      </c>
      <c r="BL200" s="19" t="s">
        <v>195</v>
      </c>
      <c r="BM200" s="218" t="s">
        <v>375</v>
      </c>
    </row>
    <row r="201" s="2" customFormat="1">
      <c r="A201" s="40"/>
      <c r="B201" s="41"/>
      <c r="C201" s="42"/>
      <c r="D201" s="220" t="s">
        <v>203</v>
      </c>
      <c r="E201" s="42"/>
      <c r="F201" s="221" t="s">
        <v>376</v>
      </c>
      <c r="G201" s="42"/>
      <c r="H201" s="42"/>
      <c r="I201" s="22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203</v>
      </c>
      <c r="AU201" s="19" t="s">
        <v>83</v>
      </c>
    </row>
    <row r="202" s="13" customFormat="1">
      <c r="A202" s="13"/>
      <c r="B202" s="225"/>
      <c r="C202" s="226"/>
      <c r="D202" s="227" t="s">
        <v>205</v>
      </c>
      <c r="E202" s="228" t="s">
        <v>21</v>
      </c>
      <c r="F202" s="229" t="s">
        <v>108</v>
      </c>
      <c r="G202" s="226"/>
      <c r="H202" s="230">
        <v>42.024000000000001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205</v>
      </c>
      <c r="AU202" s="236" t="s">
        <v>83</v>
      </c>
      <c r="AV202" s="13" t="s">
        <v>83</v>
      </c>
      <c r="AW202" s="13" t="s">
        <v>34</v>
      </c>
      <c r="AX202" s="13" t="s">
        <v>81</v>
      </c>
      <c r="AY202" s="236" t="s">
        <v>188</v>
      </c>
    </row>
    <row r="203" s="2" customFormat="1" ht="24.15" customHeight="1">
      <c r="A203" s="40"/>
      <c r="B203" s="41"/>
      <c r="C203" s="207" t="s">
        <v>377</v>
      </c>
      <c r="D203" s="207" t="s">
        <v>191</v>
      </c>
      <c r="E203" s="208" t="s">
        <v>378</v>
      </c>
      <c r="F203" s="209" t="s">
        <v>379</v>
      </c>
      <c r="G203" s="210" t="s">
        <v>96</v>
      </c>
      <c r="H203" s="211">
        <v>7.5010000000000003</v>
      </c>
      <c r="I203" s="212"/>
      <c r="J203" s="213">
        <f>ROUND(I203*H203,2)</f>
        <v>0</v>
      </c>
      <c r="K203" s="209" t="s">
        <v>201</v>
      </c>
      <c r="L203" s="46"/>
      <c r="M203" s="214" t="s">
        <v>21</v>
      </c>
      <c r="N203" s="215" t="s">
        <v>44</v>
      </c>
      <c r="O203" s="86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8" t="s">
        <v>195</v>
      </c>
      <c r="AT203" s="218" t="s">
        <v>191</v>
      </c>
      <c r="AU203" s="218" t="s">
        <v>83</v>
      </c>
      <c r="AY203" s="19" t="s">
        <v>188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9" t="s">
        <v>81</v>
      </c>
      <c r="BK203" s="219">
        <f>ROUND(I203*H203,2)</f>
        <v>0</v>
      </c>
      <c r="BL203" s="19" t="s">
        <v>195</v>
      </c>
      <c r="BM203" s="218" t="s">
        <v>380</v>
      </c>
    </row>
    <row r="204" s="2" customFormat="1">
      <c r="A204" s="40"/>
      <c r="B204" s="41"/>
      <c r="C204" s="42"/>
      <c r="D204" s="220" t="s">
        <v>203</v>
      </c>
      <c r="E204" s="42"/>
      <c r="F204" s="221" t="s">
        <v>381</v>
      </c>
      <c r="G204" s="42"/>
      <c r="H204" s="42"/>
      <c r="I204" s="222"/>
      <c r="J204" s="42"/>
      <c r="K204" s="42"/>
      <c r="L204" s="46"/>
      <c r="M204" s="223"/>
      <c r="N204" s="224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203</v>
      </c>
      <c r="AU204" s="19" t="s">
        <v>83</v>
      </c>
    </row>
    <row r="205" s="13" customFormat="1">
      <c r="A205" s="13"/>
      <c r="B205" s="225"/>
      <c r="C205" s="226"/>
      <c r="D205" s="227" t="s">
        <v>205</v>
      </c>
      <c r="E205" s="228" t="s">
        <v>21</v>
      </c>
      <c r="F205" s="229" t="s">
        <v>102</v>
      </c>
      <c r="G205" s="226"/>
      <c r="H205" s="230">
        <v>7.5010000000000003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205</v>
      </c>
      <c r="AU205" s="236" t="s">
        <v>83</v>
      </c>
      <c r="AV205" s="13" t="s">
        <v>83</v>
      </c>
      <c r="AW205" s="13" t="s">
        <v>34</v>
      </c>
      <c r="AX205" s="13" t="s">
        <v>81</v>
      </c>
      <c r="AY205" s="236" t="s">
        <v>188</v>
      </c>
    </row>
    <row r="206" s="2" customFormat="1" ht="24.15" customHeight="1">
      <c r="A206" s="40"/>
      <c r="B206" s="41"/>
      <c r="C206" s="207" t="s">
        <v>382</v>
      </c>
      <c r="D206" s="207" t="s">
        <v>191</v>
      </c>
      <c r="E206" s="208" t="s">
        <v>383</v>
      </c>
      <c r="F206" s="209" t="s">
        <v>384</v>
      </c>
      <c r="G206" s="210" t="s">
        <v>130</v>
      </c>
      <c r="H206" s="211">
        <v>11</v>
      </c>
      <c r="I206" s="212"/>
      <c r="J206" s="213">
        <f>ROUND(I206*H206,2)</f>
        <v>0</v>
      </c>
      <c r="K206" s="209" t="s">
        <v>201</v>
      </c>
      <c r="L206" s="46"/>
      <c r="M206" s="214" t="s">
        <v>21</v>
      </c>
      <c r="N206" s="215" t="s">
        <v>44</v>
      </c>
      <c r="O206" s="86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195</v>
      </c>
      <c r="AT206" s="218" t="s">
        <v>191</v>
      </c>
      <c r="AU206" s="218" t="s">
        <v>83</v>
      </c>
      <c r="AY206" s="19" t="s">
        <v>188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81</v>
      </c>
      <c r="BK206" s="219">
        <f>ROUND(I206*H206,2)</f>
        <v>0</v>
      </c>
      <c r="BL206" s="19" t="s">
        <v>195</v>
      </c>
      <c r="BM206" s="218" t="s">
        <v>385</v>
      </c>
    </row>
    <row r="207" s="2" customFormat="1">
      <c r="A207" s="40"/>
      <c r="B207" s="41"/>
      <c r="C207" s="42"/>
      <c r="D207" s="220" t="s">
        <v>203</v>
      </c>
      <c r="E207" s="42"/>
      <c r="F207" s="221" t="s">
        <v>386</v>
      </c>
      <c r="G207" s="42"/>
      <c r="H207" s="42"/>
      <c r="I207" s="22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203</v>
      </c>
      <c r="AU207" s="19" t="s">
        <v>83</v>
      </c>
    </row>
    <row r="208" s="2" customFormat="1" ht="24.15" customHeight="1">
      <c r="A208" s="40"/>
      <c r="B208" s="41"/>
      <c r="C208" s="207" t="s">
        <v>387</v>
      </c>
      <c r="D208" s="207" t="s">
        <v>191</v>
      </c>
      <c r="E208" s="208" t="s">
        <v>388</v>
      </c>
      <c r="F208" s="209" t="s">
        <v>389</v>
      </c>
      <c r="G208" s="210" t="s">
        <v>130</v>
      </c>
      <c r="H208" s="211">
        <v>770</v>
      </c>
      <c r="I208" s="212"/>
      <c r="J208" s="213">
        <f>ROUND(I208*H208,2)</f>
        <v>0</v>
      </c>
      <c r="K208" s="209" t="s">
        <v>201</v>
      </c>
      <c r="L208" s="46"/>
      <c r="M208" s="214" t="s">
        <v>21</v>
      </c>
      <c r="N208" s="215" t="s">
        <v>44</v>
      </c>
      <c r="O208" s="86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195</v>
      </c>
      <c r="AT208" s="218" t="s">
        <v>191</v>
      </c>
      <c r="AU208" s="218" t="s">
        <v>83</v>
      </c>
      <c r="AY208" s="19" t="s">
        <v>188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81</v>
      </c>
      <c r="BK208" s="219">
        <f>ROUND(I208*H208,2)</f>
        <v>0</v>
      </c>
      <c r="BL208" s="19" t="s">
        <v>195</v>
      </c>
      <c r="BM208" s="218" t="s">
        <v>390</v>
      </c>
    </row>
    <row r="209" s="2" customFormat="1">
      <c r="A209" s="40"/>
      <c r="B209" s="41"/>
      <c r="C209" s="42"/>
      <c r="D209" s="220" t="s">
        <v>203</v>
      </c>
      <c r="E209" s="42"/>
      <c r="F209" s="221" t="s">
        <v>391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203</v>
      </c>
      <c r="AU209" s="19" t="s">
        <v>83</v>
      </c>
    </row>
    <row r="210" s="13" customFormat="1">
      <c r="A210" s="13"/>
      <c r="B210" s="225"/>
      <c r="C210" s="226"/>
      <c r="D210" s="227" t="s">
        <v>205</v>
      </c>
      <c r="E210" s="228" t="s">
        <v>21</v>
      </c>
      <c r="F210" s="229" t="s">
        <v>392</v>
      </c>
      <c r="G210" s="226"/>
      <c r="H210" s="230">
        <v>770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205</v>
      </c>
      <c r="AU210" s="236" t="s">
        <v>83</v>
      </c>
      <c r="AV210" s="13" t="s">
        <v>83</v>
      </c>
      <c r="AW210" s="13" t="s">
        <v>34</v>
      </c>
      <c r="AX210" s="13" t="s">
        <v>81</v>
      </c>
      <c r="AY210" s="236" t="s">
        <v>188</v>
      </c>
    </row>
    <row r="211" s="2" customFormat="1" ht="24.15" customHeight="1">
      <c r="A211" s="40"/>
      <c r="B211" s="41"/>
      <c r="C211" s="207" t="s">
        <v>393</v>
      </c>
      <c r="D211" s="207" t="s">
        <v>191</v>
      </c>
      <c r="E211" s="208" t="s">
        <v>394</v>
      </c>
      <c r="F211" s="209" t="s">
        <v>395</v>
      </c>
      <c r="G211" s="210" t="s">
        <v>130</v>
      </c>
      <c r="H211" s="211">
        <v>11</v>
      </c>
      <c r="I211" s="212"/>
      <c r="J211" s="213">
        <f>ROUND(I211*H211,2)</f>
        <v>0</v>
      </c>
      <c r="K211" s="209" t="s">
        <v>201</v>
      </c>
      <c r="L211" s="46"/>
      <c r="M211" s="214" t="s">
        <v>21</v>
      </c>
      <c r="N211" s="215" t="s">
        <v>44</v>
      </c>
      <c r="O211" s="86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195</v>
      </c>
      <c r="AT211" s="218" t="s">
        <v>191</v>
      </c>
      <c r="AU211" s="218" t="s">
        <v>83</v>
      </c>
      <c r="AY211" s="19" t="s">
        <v>188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81</v>
      </c>
      <c r="BK211" s="219">
        <f>ROUND(I211*H211,2)</f>
        <v>0</v>
      </c>
      <c r="BL211" s="19" t="s">
        <v>195</v>
      </c>
      <c r="BM211" s="218" t="s">
        <v>396</v>
      </c>
    </row>
    <row r="212" s="2" customFormat="1">
      <c r="A212" s="40"/>
      <c r="B212" s="41"/>
      <c r="C212" s="42"/>
      <c r="D212" s="220" t="s">
        <v>203</v>
      </c>
      <c r="E212" s="42"/>
      <c r="F212" s="221" t="s">
        <v>397</v>
      </c>
      <c r="G212" s="42"/>
      <c r="H212" s="42"/>
      <c r="I212" s="222"/>
      <c r="J212" s="42"/>
      <c r="K212" s="42"/>
      <c r="L212" s="46"/>
      <c r="M212" s="223"/>
      <c r="N212" s="22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203</v>
      </c>
      <c r="AU212" s="19" t="s">
        <v>83</v>
      </c>
    </row>
    <row r="213" s="2" customFormat="1" ht="24.15" customHeight="1">
      <c r="A213" s="40"/>
      <c r="B213" s="41"/>
      <c r="C213" s="207" t="s">
        <v>398</v>
      </c>
      <c r="D213" s="207" t="s">
        <v>191</v>
      </c>
      <c r="E213" s="208" t="s">
        <v>399</v>
      </c>
      <c r="F213" s="209" t="s">
        <v>400</v>
      </c>
      <c r="G213" s="210" t="s">
        <v>96</v>
      </c>
      <c r="H213" s="211">
        <v>134.917</v>
      </c>
      <c r="I213" s="212"/>
      <c r="J213" s="213">
        <f>ROUND(I213*H213,2)</f>
        <v>0</v>
      </c>
      <c r="K213" s="209" t="s">
        <v>401</v>
      </c>
      <c r="L213" s="46"/>
      <c r="M213" s="214" t="s">
        <v>21</v>
      </c>
      <c r="N213" s="215" t="s">
        <v>44</v>
      </c>
      <c r="O213" s="86"/>
      <c r="P213" s="216">
        <f>O213*H213</f>
        <v>0</v>
      </c>
      <c r="Q213" s="216">
        <v>4.0000000000000003E-05</v>
      </c>
      <c r="R213" s="216">
        <f>Q213*H213</f>
        <v>0.0053966800000000009</v>
      </c>
      <c r="S213" s="216">
        <v>0</v>
      </c>
      <c r="T213" s="217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8" t="s">
        <v>195</v>
      </c>
      <c r="AT213" s="218" t="s">
        <v>191</v>
      </c>
      <c r="AU213" s="218" t="s">
        <v>83</v>
      </c>
      <c r="AY213" s="19" t="s">
        <v>188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81</v>
      </c>
      <c r="BK213" s="219">
        <f>ROUND(I213*H213,2)</f>
        <v>0</v>
      </c>
      <c r="BL213" s="19" t="s">
        <v>195</v>
      </c>
      <c r="BM213" s="218" t="s">
        <v>402</v>
      </c>
    </row>
    <row r="214" s="2" customFormat="1">
      <c r="A214" s="40"/>
      <c r="B214" s="41"/>
      <c r="C214" s="42"/>
      <c r="D214" s="220" t="s">
        <v>203</v>
      </c>
      <c r="E214" s="42"/>
      <c r="F214" s="221" t="s">
        <v>403</v>
      </c>
      <c r="G214" s="42"/>
      <c r="H214" s="42"/>
      <c r="I214" s="222"/>
      <c r="J214" s="42"/>
      <c r="K214" s="42"/>
      <c r="L214" s="46"/>
      <c r="M214" s="223"/>
      <c r="N214" s="224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203</v>
      </c>
      <c r="AU214" s="19" t="s">
        <v>83</v>
      </c>
    </row>
    <row r="215" s="14" customFormat="1">
      <c r="A215" s="14"/>
      <c r="B215" s="247"/>
      <c r="C215" s="248"/>
      <c r="D215" s="227" t="s">
        <v>205</v>
      </c>
      <c r="E215" s="249" t="s">
        <v>21</v>
      </c>
      <c r="F215" s="250" t="s">
        <v>404</v>
      </c>
      <c r="G215" s="248"/>
      <c r="H215" s="249" t="s">
        <v>21</v>
      </c>
      <c r="I215" s="251"/>
      <c r="J215" s="248"/>
      <c r="K215" s="248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205</v>
      </c>
      <c r="AU215" s="256" t="s">
        <v>83</v>
      </c>
      <c r="AV215" s="14" t="s">
        <v>81</v>
      </c>
      <c r="AW215" s="14" t="s">
        <v>34</v>
      </c>
      <c r="AX215" s="14" t="s">
        <v>73</v>
      </c>
      <c r="AY215" s="256" t="s">
        <v>188</v>
      </c>
    </row>
    <row r="216" s="13" customFormat="1">
      <c r="A216" s="13"/>
      <c r="B216" s="225"/>
      <c r="C216" s="226"/>
      <c r="D216" s="227" t="s">
        <v>205</v>
      </c>
      <c r="E216" s="228" t="s">
        <v>21</v>
      </c>
      <c r="F216" s="229" t="s">
        <v>405</v>
      </c>
      <c r="G216" s="226"/>
      <c r="H216" s="230">
        <v>145.155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205</v>
      </c>
      <c r="AU216" s="236" t="s">
        <v>83</v>
      </c>
      <c r="AV216" s="13" t="s">
        <v>83</v>
      </c>
      <c r="AW216" s="13" t="s">
        <v>34</v>
      </c>
      <c r="AX216" s="13" t="s">
        <v>73</v>
      </c>
      <c r="AY216" s="236" t="s">
        <v>188</v>
      </c>
    </row>
    <row r="217" s="13" customFormat="1">
      <c r="A217" s="13"/>
      <c r="B217" s="225"/>
      <c r="C217" s="226"/>
      <c r="D217" s="227" t="s">
        <v>205</v>
      </c>
      <c r="E217" s="228" t="s">
        <v>21</v>
      </c>
      <c r="F217" s="229" t="s">
        <v>406</v>
      </c>
      <c r="G217" s="226"/>
      <c r="H217" s="230">
        <v>-10.238</v>
      </c>
      <c r="I217" s="231"/>
      <c r="J217" s="226"/>
      <c r="K217" s="226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205</v>
      </c>
      <c r="AU217" s="236" t="s">
        <v>83</v>
      </c>
      <c r="AV217" s="13" t="s">
        <v>83</v>
      </c>
      <c r="AW217" s="13" t="s">
        <v>34</v>
      </c>
      <c r="AX217" s="13" t="s">
        <v>73</v>
      </c>
      <c r="AY217" s="236" t="s">
        <v>188</v>
      </c>
    </row>
    <row r="218" s="15" customFormat="1">
      <c r="A218" s="15"/>
      <c r="B218" s="258"/>
      <c r="C218" s="259"/>
      <c r="D218" s="227" t="s">
        <v>205</v>
      </c>
      <c r="E218" s="260" t="s">
        <v>21</v>
      </c>
      <c r="F218" s="261" t="s">
        <v>257</v>
      </c>
      <c r="G218" s="259"/>
      <c r="H218" s="262">
        <v>134.917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8" t="s">
        <v>205</v>
      </c>
      <c r="AU218" s="268" t="s">
        <v>83</v>
      </c>
      <c r="AV218" s="15" t="s">
        <v>195</v>
      </c>
      <c r="AW218" s="15" t="s">
        <v>34</v>
      </c>
      <c r="AX218" s="15" t="s">
        <v>81</v>
      </c>
      <c r="AY218" s="268" t="s">
        <v>188</v>
      </c>
    </row>
    <row r="219" s="2" customFormat="1" ht="16.5" customHeight="1">
      <c r="A219" s="40"/>
      <c r="B219" s="41"/>
      <c r="C219" s="207" t="s">
        <v>407</v>
      </c>
      <c r="D219" s="207" t="s">
        <v>191</v>
      </c>
      <c r="E219" s="208" t="s">
        <v>408</v>
      </c>
      <c r="F219" s="209" t="s">
        <v>409</v>
      </c>
      <c r="G219" s="210" t="s">
        <v>410</v>
      </c>
      <c r="H219" s="211">
        <v>1</v>
      </c>
      <c r="I219" s="212"/>
      <c r="J219" s="213">
        <f>ROUND(I219*H219,2)</f>
        <v>0</v>
      </c>
      <c r="K219" s="209" t="s">
        <v>21</v>
      </c>
      <c r="L219" s="46"/>
      <c r="M219" s="214" t="s">
        <v>21</v>
      </c>
      <c r="N219" s="215" t="s">
        <v>44</v>
      </c>
      <c r="O219" s="86"/>
      <c r="P219" s="216">
        <f>O219*H219</f>
        <v>0</v>
      </c>
      <c r="Q219" s="216">
        <v>0</v>
      </c>
      <c r="R219" s="216">
        <f>Q219*H219</f>
        <v>0</v>
      </c>
      <c r="S219" s="216">
        <v>0.10000000000000001</v>
      </c>
      <c r="T219" s="217">
        <f>S219*H219</f>
        <v>0.10000000000000001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8" t="s">
        <v>195</v>
      </c>
      <c r="AT219" s="218" t="s">
        <v>191</v>
      </c>
      <c r="AU219" s="218" t="s">
        <v>83</v>
      </c>
      <c r="AY219" s="19" t="s">
        <v>188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81</v>
      </c>
      <c r="BK219" s="219">
        <f>ROUND(I219*H219,2)</f>
        <v>0</v>
      </c>
      <c r="BL219" s="19" t="s">
        <v>195</v>
      </c>
      <c r="BM219" s="218" t="s">
        <v>411</v>
      </c>
    </row>
    <row r="220" s="2" customFormat="1">
      <c r="A220" s="40"/>
      <c r="B220" s="41"/>
      <c r="C220" s="42"/>
      <c r="D220" s="227" t="s">
        <v>223</v>
      </c>
      <c r="E220" s="42"/>
      <c r="F220" s="257" t="s">
        <v>412</v>
      </c>
      <c r="G220" s="42"/>
      <c r="H220" s="42"/>
      <c r="I220" s="222"/>
      <c r="J220" s="42"/>
      <c r="K220" s="42"/>
      <c r="L220" s="46"/>
      <c r="M220" s="223"/>
      <c r="N220" s="22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223</v>
      </c>
      <c r="AU220" s="19" t="s">
        <v>83</v>
      </c>
    </row>
    <row r="221" s="2" customFormat="1" ht="16.5" customHeight="1">
      <c r="A221" s="40"/>
      <c r="B221" s="41"/>
      <c r="C221" s="207" t="s">
        <v>413</v>
      </c>
      <c r="D221" s="207" t="s">
        <v>191</v>
      </c>
      <c r="E221" s="208" t="s">
        <v>414</v>
      </c>
      <c r="F221" s="209" t="s">
        <v>415</v>
      </c>
      <c r="G221" s="210" t="s">
        <v>410</v>
      </c>
      <c r="H221" s="211">
        <v>1</v>
      </c>
      <c r="I221" s="212"/>
      <c r="J221" s="213">
        <f>ROUND(I221*H221,2)</f>
        <v>0</v>
      </c>
      <c r="K221" s="209" t="s">
        <v>21</v>
      </c>
      <c r="L221" s="46"/>
      <c r="M221" s="214" t="s">
        <v>21</v>
      </c>
      <c r="N221" s="215" t="s">
        <v>44</v>
      </c>
      <c r="O221" s="86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8" t="s">
        <v>195</v>
      </c>
      <c r="AT221" s="218" t="s">
        <v>191</v>
      </c>
      <c r="AU221" s="218" t="s">
        <v>83</v>
      </c>
      <c r="AY221" s="19" t="s">
        <v>188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81</v>
      </c>
      <c r="BK221" s="219">
        <f>ROUND(I221*H221,2)</f>
        <v>0</v>
      </c>
      <c r="BL221" s="19" t="s">
        <v>195</v>
      </c>
      <c r="BM221" s="218" t="s">
        <v>416</v>
      </c>
    </row>
    <row r="222" s="2" customFormat="1">
      <c r="A222" s="40"/>
      <c r="B222" s="41"/>
      <c r="C222" s="42"/>
      <c r="D222" s="227" t="s">
        <v>223</v>
      </c>
      <c r="E222" s="42"/>
      <c r="F222" s="257" t="s">
        <v>417</v>
      </c>
      <c r="G222" s="42"/>
      <c r="H222" s="42"/>
      <c r="I222" s="222"/>
      <c r="J222" s="42"/>
      <c r="K222" s="42"/>
      <c r="L222" s="46"/>
      <c r="M222" s="223"/>
      <c r="N222" s="224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223</v>
      </c>
      <c r="AU222" s="19" t="s">
        <v>83</v>
      </c>
    </row>
    <row r="223" s="2" customFormat="1" ht="16.5" customHeight="1">
      <c r="A223" s="40"/>
      <c r="B223" s="41"/>
      <c r="C223" s="207" t="s">
        <v>418</v>
      </c>
      <c r="D223" s="207" t="s">
        <v>191</v>
      </c>
      <c r="E223" s="208" t="s">
        <v>419</v>
      </c>
      <c r="F223" s="209" t="s">
        <v>420</v>
      </c>
      <c r="G223" s="210" t="s">
        <v>194</v>
      </c>
      <c r="H223" s="211">
        <v>8</v>
      </c>
      <c r="I223" s="212"/>
      <c r="J223" s="213">
        <f>ROUND(I223*H223,2)</f>
        <v>0</v>
      </c>
      <c r="K223" s="209" t="s">
        <v>21</v>
      </c>
      <c r="L223" s="46"/>
      <c r="M223" s="214" t="s">
        <v>21</v>
      </c>
      <c r="N223" s="215" t="s">
        <v>44</v>
      </c>
      <c r="O223" s="86"/>
      <c r="P223" s="216">
        <f>O223*H223</f>
        <v>0</v>
      </c>
      <c r="Q223" s="216">
        <v>0</v>
      </c>
      <c r="R223" s="216">
        <f>Q223*H223</f>
        <v>0</v>
      </c>
      <c r="S223" s="216">
        <v>0.0030000000000000001</v>
      </c>
      <c r="T223" s="217">
        <f>S223*H223</f>
        <v>0.024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8" t="s">
        <v>195</v>
      </c>
      <c r="AT223" s="218" t="s">
        <v>191</v>
      </c>
      <c r="AU223" s="218" t="s">
        <v>83</v>
      </c>
      <c r="AY223" s="19" t="s">
        <v>188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9" t="s">
        <v>81</v>
      </c>
      <c r="BK223" s="219">
        <f>ROUND(I223*H223,2)</f>
        <v>0</v>
      </c>
      <c r="BL223" s="19" t="s">
        <v>195</v>
      </c>
      <c r="BM223" s="218" t="s">
        <v>421</v>
      </c>
    </row>
    <row r="224" s="2" customFormat="1" ht="21.75" customHeight="1">
      <c r="A224" s="40"/>
      <c r="B224" s="41"/>
      <c r="C224" s="207" t="s">
        <v>422</v>
      </c>
      <c r="D224" s="207" t="s">
        <v>191</v>
      </c>
      <c r="E224" s="208" t="s">
        <v>423</v>
      </c>
      <c r="F224" s="209" t="s">
        <v>424</v>
      </c>
      <c r="G224" s="210" t="s">
        <v>194</v>
      </c>
      <c r="H224" s="211">
        <v>3</v>
      </c>
      <c r="I224" s="212"/>
      <c r="J224" s="213">
        <f>ROUND(I224*H224,2)</f>
        <v>0</v>
      </c>
      <c r="K224" s="209" t="s">
        <v>21</v>
      </c>
      <c r="L224" s="46"/>
      <c r="M224" s="214" t="s">
        <v>21</v>
      </c>
      <c r="N224" s="215" t="s">
        <v>44</v>
      </c>
      <c r="O224" s="86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8" t="s">
        <v>195</v>
      </c>
      <c r="AT224" s="218" t="s">
        <v>191</v>
      </c>
      <c r="AU224" s="218" t="s">
        <v>83</v>
      </c>
      <c r="AY224" s="19" t="s">
        <v>188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9" t="s">
        <v>81</v>
      </c>
      <c r="BK224" s="219">
        <f>ROUND(I224*H224,2)</f>
        <v>0</v>
      </c>
      <c r="BL224" s="19" t="s">
        <v>195</v>
      </c>
      <c r="BM224" s="218" t="s">
        <v>425</v>
      </c>
    </row>
    <row r="225" s="2" customFormat="1">
      <c r="A225" s="40"/>
      <c r="B225" s="41"/>
      <c r="C225" s="42"/>
      <c r="D225" s="227" t="s">
        <v>223</v>
      </c>
      <c r="E225" s="42"/>
      <c r="F225" s="257" t="s">
        <v>426</v>
      </c>
      <c r="G225" s="42"/>
      <c r="H225" s="42"/>
      <c r="I225" s="222"/>
      <c r="J225" s="42"/>
      <c r="K225" s="42"/>
      <c r="L225" s="46"/>
      <c r="M225" s="223"/>
      <c r="N225" s="224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223</v>
      </c>
      <c r="AU225" s="19" t="s">
        <v>83</v>
      </c>
    </row>
    <row r="226" s="2" customFormat="1" ht="16.5" customHeight="1">
      <c r="A226" s="40"/>
      <c r="B226" s="41"/>
      <c r="C226" s="207" t="s">
        <v>427</v>
      </c>
      <c r="D226" s="207" t="s">
        <v>191</v>
      </c>
      <c r="E226" s="208" t="s">
        <v>428</v>
      </c>
      <c r="F226" s="209" t="s">
        <v>429</v>
      </c>
      <c r="G226" s="210" t="s">
        <v>267</v>
      </c>
      <c r="H226" s="211">
        <v>19.297999999999998</v>
      </c>
      <c r="I226" s="212"/>
      <c r="J226" s="213">
        <f>ROUND(I226*H226,2)</f>
        <v>0</v>
      </c>
      <c r="K226" s="209" t="s">
        <v>201</v>
      </c>
      <c r="L226" s="46"/>
      <c r="M226" s="214" t="s">
        <v>21</v>
      </c>
      <c r="N226" s="215" t="s">
        <v>44</v>
      </c>
      <c r="O226" s="86"/>
      <c r="P226" s="216">
        <f>O226*H226</f>
        <v>0</v>
      </c>
      <c r="Q226" s="216">
        <v>0</v>
      </c>
      <c r="R226" s="216">
        <f>Q226*H226</f>
        <v>0</v>
      </c>
      <c r="S226" s="216">
        <v>2.2000000000000002</v>
      </c>
      <c r="T226" s="217">
        <f>S226*H226</f>
        <v>42.455599999999997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8" t="s">
        <v>195</v>
      </c>
      <c r="AT226" s="218" t="s">
        <v>191</v>
      </c>
      <c r="AU226" s="218" t="s">
        <v>83</v>
      </c>
      <c r="AY226" s="19" t="s">
        <v>188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81</v>
      </c>
      <c r="BK226" s="219">
        <f>ROUND(I226*H226,2)</f>
        <v>0</v>
      </c>
      <c r="BL226" s="19" t="s">
        <v>195</v>
      </c>
      <c r="BM226" s="218" t="s">
        <v>430</v>
      </c>
    </row>
    <row r="227" s="2" customFormat="1">
      <c r="A227" s="40"/>
      <c r="B227" s="41"/>
      <c r="C227" s="42"/>
      <c r="D227" s="220" t="s">
        <v>203</v>
      </c>
      <c r="E227" s="42"/>
      <c r="F227" s="221" t="s">
        <v>431</v>
      </c>
      <c r="G227" s="42"/>
      <c r="H227" s="42"/>
      <c r="I227" s="222"/>
      <c r="J227" s="42"/>
      <c r="K227" s="42"/>
      <c r="L227" s="46"/>
      <c r="M227" s="223"/>
      <c r="N227" s="224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203</v>
      </c>
      <c r="AU227" s="19" t="s">
        <v>83</v>
      </c>
    </row>
    <row r="228" s="14" customFormat="1">
      <c r="A228" s="14"/>
      <c r="B228" s="247"/>
      <c r="C228" s="248"/>
      <c r="D228" s="227" t="s">
        <v>205</v>
      </c>
      <c r="E228" s="249" t="s">
        <v>21</v>
      </c>
      <c r="F228" s="250" t="s">
        <v>432</v>
      </c>
      <c r="G228" s="248"/>
      <c r="H228" s="249" t="s">
        <v>21</v>
      </c>
      <c r="I228" s="251"/>
      <c r="J228" s="248"/>
      <c r="K228" s="248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205</v>
      </c>
      <c r="AU228" s="256" t="s">
        <v>83</v>
      </c>
      <c r="AV228" s="14" t="s">
        <v>81</v>
      </c>
      <c r="AW228" s="14" t="s">
        <v>34</v>
      </c>
      <c r="AX228" s="14" t="s">
        <v>73</v>
      </c>
      <c r="AY228" s="256" t="s">
        <v>188</v>
      </c>
    </row>
    <row r="229" s="13" customFormat="1">
      <c r="A229" s="13"/>
      <c r="B229" s="225"/>
      <c r="C229" s="226"/>
      <c r="D229" s="227" t="s">
        <v>205</v>
      </c>
      <c r="E229" s="228" t="s">
        <v>21</v>
      </c>
      <c r="F229" s="229" t="s">
        <v>270</v>
      </c>
      <c r="G229" s="226"/>
      <c r="H229" s="230">
        <v>19.297999999999998</v>
      </c>
      <c r="I229" s="231"/>
      <c r="J229" s="226"/>
      <c r="K229" s="226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205</v>
      </c>
      <c r="AU229" s="236" t="s">
        <v>83</v>
      </c>
      <c r="AV229" s="13" t="s">
        <v>83</v>
      </c>
      <c r="AW229" s="13" t="s">
        <v>34</v>
      </c>
      <c r="AX229" s="13" t="s">
        <v>81</v>
      </c>
      <c r="AY229" s="236" t="s">
        <v>188</v>
      </c>
    </row>
    <row r="230" s="2" customFormat="1" ht="21.75" customHeight="1">
      <c r="A230" s="40"/>
      <c r="B230" s="41"/>
      <c r="C230" s="207" t="s">
        <v>433</v>
      </c>
      <c r="D230" s="207" t="s">
        <v>191</v>
      </c>
      <c r="E230" s="208" t="s">
        <v>434</v>
      </c>
      <c r="F230" s="209" t="s">
        <v>435</v>
      </c>
      <c r="G230" s="210" t="s">
        <v>267</v>
      </c>
      <c r="H230" s="211">
        <v>97.454999999999998</v>
      </c>
      <c r="I230" s="212"/>
      <c r="J230" s="213">
        <f>ROUND(I230*H230,2)</f>
        <v>0</v>
      </c>
      <c r="K230" s="209" t="s">
        <v>201</v>
      </c>
      <c r="L230" s="46"/>
      <c r="M230" s="214" t="s">
        <v>21</v>
      </c>
      <c r="N230" s="215" t="s">
        <v>44</v>
      </c>
      <c r="O230" s="86"/>
      <c r="P230" s="216">
        <f>O230*H230</f>
        <v>0</v>
      </c>
      <c r="Q230" s="216">
        <v>0</v>
      </c>
      <c r="R230" s="216">
        <f>Q230*H230</f>
        <v>0</v>
      </c>
      <c r="S230" s="216">
        <v>1.3999999999999999</v>
      </c>
      <c r="T230" s="217">
        <f>S230*H230</f>
        <v>136.43699999999998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8" t="s">
        <v>195</v>
      </c>
      <c r="AT230" s="218" t="s">
        <v>191</v>
      </c>
      <c r="AU230" s="218" t="s">
        <v>83</v>
      </c>
      <c r="AY230" s="19" t="s">
        <v>188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9" t="s">
        <v>81</v>
      </c>
      <c r="BK230" s="219">
        <f>ROUND(I230*H230,2)</f>
        <v>0</v>
      </c>
      <c r="BL230" s="19" t="s">
        <v>195</v>
      </c>
      <c r="BM230" s="218" t="s">
        <v>436</v>
      </c>
    </row>
    <row r="231" s="2" customFormat="1">
      <c r="A231" s="40"/>
      <c r="B231" s="41"/>
      <c r="C231" s="42"/>
      <c r="D231" s="220" t="s">
        <v>203</v>
      </c>
      <c r="E231" s="42"/>
      <c r="F231" s="221" t="s">
        <v>437</v>
      </c>
      <c r="G231" s="42"/>
      <c r="H231" s="42"/>
      <c r="I231" s="222"/>
      <c r="J231" s="42"/>
      <c r="K231" s="42"/>
      <c r="L231" s="46"/>
      <c r="M231" s="223"/>
      <c r="N231" s="224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203</v>
      </c>
      <c r="AU231" s="19" t="s">
        <v>83</v>
      </c>
    </row>
    <row r="232" s="13" customFormat="1">
      <c r="A232" s="13"/>
      <c r="B232" s="225"/>
      <c r="C232" s="226"/>
      <c r="D232" s="227" t="s">
        <v>205</v>
      </c>
      <c r="E232" s="228" t="s">
        <v>21</v>
      </c>
      <c r="F232" s="229" t="s">
        <v>438</v>
      </c>
      <c r="G232" s="226"/>
      <c r="H232" s="230">
        <v>97.454999999999998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205</v>
      </c>
      <c r="AU232" s="236" t="s">
        <v>83</v>
      </c>
      <c r="AV232" s="13" t="s">
        <v>83</v>
      </c>
      <c r="AW232" s="13" t="s">
        <v>34</v>
      </c>
      <c r="AX232" s="13" t="s">
        <v>81</v>
      </c>
      <c r="AY232" s="236" t="s">
        <v>188</v>
      </c>
    </row>
    <row r="233" s="2" customFormat="1" ht="24.15" customHeight="1">
      <c r="A233" s="40"/>
      <c r="B233" s="41"/>
      <c r="C233" s="207" t="s">
        <v>439</v>
      </c>
      <c r="D233" s="207" t="s">
        <v>191</v>
      </c>
      <c r="E233" s="208" t="s">
        <v>440</v>
      </c>
      <c r="F233" s="209" t="s">
        <v>441</v>
      </c>
      <c r="G233" s="210" t="s">
        <v>194</v>
      </c>
      <c r="H233" s="211">
        <v>1</v>
      </c>
      <c r="I233" s="212"/>
      <c r="J233" s="213">
        <f>ROUND(I233*H233,2)</f>
        <v>0</v>
      </c>
      <c r="K233" s="209" t="s">
        <v>201</v>
      </c>
      <c r="L233" s="46"/>
      <c r="M233" s="214" t="s">
        <v>21</v>
      </c>
      <c r="N233" s="215" t="s">
        <v>44</v>
      </c>
      <c r="O233" s="86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8" t="s">
        <v>195</v>
      </c>
      <c r="AT233" s="218" t="s">
        <v>191</v>
      </c>
      <c r="AU233" s="218" t="s">
        <v>83</v>
      </c>
      <c r="AY233" s="19" t="s">
        <v>188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81</v>
      </c>
      <c r="BK233" s="219">
        <f>ROUND(I233*H233,2)</f>
        <v>0</v>
      </c>
      <c r="BL233" s="19" t="s">
        <v>195</v>
      </c>
      <c r="BM233" s="218" t="s">
        <v>442</v>
      </c>
    </row>
    <row r="234" s="2" customFormat="1">
      <c r="A234" s="40"/>
      <c r="B234" s="41"/>
      <c r="C234" s="42"/>
      <c r="D234" s="220" t="s">
        <v>203</v>
      </c>
      <c r="E234" s="42"/>
      <c r="F234" s="221" t="s">
        <v>443</v>
      </c>
      <c r="G234" s="42"/>
      <c r="H234" s="42"/>
      <c r="I234" s="222"/>
      <c r="J234" s="42"/>
      <c r="K234" s="42"/>
      <c r="L234" s="46"/>
      <c r="M234" s="223"/>
      <c r="N234" s="224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203</v>
      </c>
      <c r="AU234" s="19" t="s">
        <v>83</v>
      </c>
    </row>
    <row r="235" s="14" customFormat="1">
      <c r="A235" s="14"/>
      <c r="B235" s="247"/>
      <c r="C235" s="248"/>
      <c r="D235" s="227" t="s">
        <v>205</v>
      </c>
      <c r="E235" s="249" t="s">
        <v>21</v>
      </c>
      <c r="F235" s="250" t="s">
        <v>444</v>
      </c>
      <c r="G235" s="248"/>
      <c r="H235" s="249" t="s">
        <v>21</v>
      </c>
      <c r="I235" s="251"/>
      <c r="J235" s="248"/>
      <c r="K235" s="248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205</v>
      </c>
      <c r="AU235" s="256" t="s">
        <v>83</v>
      </c>
      <c r="AV235" s="14" t="s">
        <v>81</v>
      </c>
      <c r="AW235" s="14" t="s">
        <v>34</v>
      </c>
      <c r="AX235" s="14" t="s">
        <v>73</v>
      </c>
      <c r="AY235" s="256" t="s">
        <v>188</v>
      </c>
    </row>
    <row r="236" s="14" customFormat="1">
      <c r="A236" s="14"/>
      <c r="B236" s="247"/>
      <c r="C236" s="248"/>
      <c r="D236" s="227" t="s">
        <v>205</v>
      </c>
      <c r="E236" s="249" t="s">
        <v>21</v>
      </c>
      <c r="F236" s="250" t="s">
        <v>445</v>
      </c>
      <c r="G236" s="248"/>
      <c r="H236" s="249" t="s">
        <v>21</v>
      </c>
      <c r="I236" s="251"/>
      <c r="J236" s="248"/>
      <c r="K236" s="248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205</v>
      </c>
      <c r="AU236" s="256" t="s">
        <v>83</v>
      </c>
      <c r="AV236" s="14" t="s">
        <v>81</v>
      </c>
      <c r="AW236" s="14" t="s">
        <v>34</v>
      </c>
      <c r="AX236" s="14" t="s">
        <v>73</v>
      </c>
      <c r="AY236" s="256" t="s">
        <v>188</v>
      </c>
    </row>
    <row r="237" s="13" customFormat="1">
      <c r="A237" s="13"/>
      <c r="B237" s="225"/>
      <c r="C237" s="226"/>
      <c r="D237" s="227" t="s">
        <v>205</v>
      </c>
      <c r="E237" s="228" t="s">
        <v>21</v>
      </c>
      <c r="F237" s="229" t="s">
        <v>81</v>
      </c>
      <c r="G237" s="226"/>
      <c r="H237" s="230">
        <v>1</v>
      </c>
      <c r="I237" s="231"/>
      <c r="J237" s="226"/>
      <c r="K237" s="226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205</v>
      </c>
      <c r="AU237" s="236" t="s">
        <v>83</v>
      </c>
      <c r="AV237" s="13" t="s">
        <v>83</v>
      </c>
      <c r="AW237" s="13" t="s">
        <v>34</v>
      </c>
      <c r="AX237" s="13" t="s">
        <v>81</v>
      </c>
      <c r="AY237" s="236" t="s">
        <v>188</v>
      </c>
    </row>
    <row r="238" s="2" customFormat="1" ht="24.15" customHeight="1">
      <c r="A238" s="40"/>
      <c r="B238" s="41"/>
      <c r="C238" s="207" t="s">
        <v>446</v>
      </c>
      <c r="D238" s="207" t="s">
        <v>191</v>
      </c>
      <c r="E238" s="208" t="s">
        <v>447</v>
      </c>
      <c r="F238" s="209" t="s">
        <v>448</v>
      </c>
      <c r="G238" s="210" t="s">
        <v>194</v>
      </c>
      <c r="H238" s="211">
        <v>1</v>
      </c>
      <c r="I238" s="212"/>
      <c r="J238" s="213">
        <f>ROUND(I238*H238,2)</f>
        <v>0</v>
      </c>
      <c r="K238" s="209" t="s">
        <v>201</v>
      </c>
      <c r="L238" s="46"/>
      <c r="M238" s="214" t="s">
        <v>21</v>
      </c>
      <c r="N238" s="215" t="s">
        <v>44</v>
      </c>
      <c r="O238" s="86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8" t="s">
        <v>195</v>
      </c>
      <c r="AT238" s="218" t="s">
        <v>191</v>
      </c>
      <c r="AU238" s="218" t="s">
        <v>83</v>
      </c>
      <c r="AY238" s="19" t="s">
        <v>188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9" t="s">
        <v>81</v>
      </c>
      <c r="BK238" s="219">
        <f>ROUND(I238*H238,2)</f>
        <v>0</v>
      </c>
      <c r="BL238" s="19" t="s">
        <v>195</v>
      </c>
      <c r="BM238" s="218" t="s">
        <v>449</v>
      </c>
    </row>
    <row r="239" s="2" customFormat="1">
      <c r="A239" s="40"/>
      <c r="B239" s="41"/>
      <c r="C239" s="42"/>
      <c r="D239" s="220" t="s">
        <v>203</v>
      </c>
      <c r="E239" s="42"/>
      <c r="F239" s="221" t="s">
        <v>450</v>
      </c>
      <c r="G239" s="42"/>
      <c r="H239" s="42"/>
      <c r="I239" s="222"/>
      <c r="J239" s="42"/>
      <c r="K239" s="42"/>
      <c r="L239" s="46"/>
      <c r="M239" s="223"/>
      <c r="N239" s="22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203</v>
      </c>
      <c r="AU239" s="19" t="s">
        <v>83</v>
      </c>
    </row>
    <row r="240" s="14" customFormat="1">
      <c r="A240" s="14"/>
      <c r="B240" s="247"/>
      <c r="C240" s="248"/>
      <c r="D240" s="227" t="s">
        <v>205</v>
      </c>
      <c r="E240" s="249" t="s">
        <v>21</v>
      </c>
      <c r="F240" s="250" t="s">
        <v>451</v>
      </c>
      <c r="G240" s="248"/>
      <c r="H240" s="249" t="s">
        <v>21</v>
      </c>
      <c r="I240" s="251"/>
      <c r="J240" s="248"/>
      <c r="K240" s="248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205</v>
      </c>
      <c r="AU240" s="256" t="s">
        <v>83</v>
      </c>
      <c r="AV240" s="14" t="s">
        <v>81</v>
      </c>
      <c r="AW240" s="14" t="s">
        <v>34</v>
      </c>
      <c r="AX240" s="14" t="s">
        <v>73</v>
      </c>
      <c r="AY240" s="256" t="s">
        <v>188</v>
      </c>
    </row>
    <row r="241" s="13" customFormat="1">
      <c r="A241" s="13"/>
      <c r="B241" s="225"/>
      <c r="C241" s="226"/>
      <c r="D241" s="227" t="s">
        <v>205</v>
      </c>
      <c r="E241" s="228" t="s">
        <v>21</v>
      </c>
      <c r="F241" s="229" t="s">
        <v>81</v>
      </c>
      <c r="G241" s="226"/>
      <c r="H241" s="230">
        <v>1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205</v>
      </c>
      <c r="AU241" s="236" t="s">
        <v>83</v>
      </c>
      <c r="AV241" s="13" t="s">
        <v>83</v>
      </c>
      <c r="AW241" s="13" t="s">
        <v>34</v>
      </c>
      <c r="AX241" s="13" t="s">
        <v>81</v>
      </c>
      <c r="AY241" s="236" t="s">
        <v>188</v>
      </c>
    </row>
    <row r="242" s="2" customFormat="1" ht="21.75" customHeight="1">
      <c r="A242" s="40"/>
      <c r="B242" s="41"/>
      <c r="C242" s="207" t="s">
        <v>452</v>
      </c>
      <c r="D242" s="207" t="s">
        <v>191</v>
      </c>
      <c r="E242" s="208" t="s">
        <v>453</v>
      </c>
      <c r="F242" s="209" t="s">
        <v>454</v>
      </c>
      <c r="G242" s="210" t="s">
        <v>96</v>
      </c>
      <c r="H242" s="211">
        <v>2.04</v>
      </c>
      <c r="I242" s="212"/>
      <c r="J242" s="213">
        <f>ROUND(I242*H242,2)</f>
        <v>0</v>
      </c>
      <c r="K242" s="209" t="s">
        <v>201</v>
      </c>
      <c r="L242" s="46"/>
      <c r="M242" s="214" t="s">
        <v>21</v>
      </c>
      <c r="N242" s="215" t="s">
        <v>44</v>
      </c>
      <c r="O242" s="86"/>
      <c r="P242" s="216">
        <f>O242*H242</f>
        <v>0</v>
      </c>
      <c r="Q242" s="216">
        <v>0</v>
      </c>
      <c r="R242" s="216">
        <f>Q242*H242</f>
        <v>0</v>
      </c>
      <c r="S242" s="216">
        <v>0.062</v>
      </c>
      <c r="T242" s="217">
        <f>S242*H242</f>
        <v>0.12648000000000001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8" t="s">
        <v>195</v>
      </c>
      <c r="AT242" s="218" t="s">
        <v>191</v>
      </c>
      <c r="AU242" s="218" t="s">
        <v>83</v>
      </c>
      <c r="AY242" s="19" t="s">
        <v>188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9" t="s">
        <v>81</v>
      </c>
      <c r="BK242" s="219">
        <f>ROUND(I242*H242,2)</f>
        <v>0</v>
      </c>
      <c r="BL242" s="19" t="s">
        <v>195</v>
      </c>
      <c r="BM242" s="218" t="s">
        <v>455</v>
      </c>
    </row>
    <row r="243" s="2" customFormat="1">
      <c r="A243" s="40"/>
      <c r="B243" s="41"/>
      <c r="C243" s="42"/>
      <c r="D243" s="220" t="s">
        <v>203</v>
      </c>
      <c r="E243" s="42"/>
      <c r="F243" s="221" t="s">
        <v>456</v>
      </c>
      <c r="G243" s="42"/>
      <c r="H243" s="42"/>
      <c r="I243" s="222"/>
      <c r="J243" s="42"/>
      <c r="K243" s="42"/>
      <c r="L243" s="46"/>
      <c r="M243" s="223"/>
      <c r="N243" s="224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203</v>
      </c>
      <c r="AU243" s="19" t="s">
        <v>83</v>
      </c>
    </row>
    <row r="244" s="13" customFormat="1">
      <c r="A244" s="13"/>
      <c r="B244" s="225"/>
      <c r="C244" s="226"/>
      <c r="D244" s="227" t="s">
        <v>205</v>
      </c>
      <c r="E244" s="228" t="s">
        <v>21</v>
      </c>
      <c r="F244" s="229" t="s">
        <v>457</v>
      </c>
      <c r="G244" s="226"/>
      <c r="H244" s="230">
        <v>2.04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205</v>
      </c>
      <c r="AU244" s="236" t="s">
        <v>83</v>
      </c>
      <c r="AV244" s="13" t="s">
        <v>83</v>
      </c>
      <c r="AW244" s="13" t="s">
        <v>34</v>
      </c>
      <c r="AX244" s="13" t="s">
        <v>81</v>
      </c>
      <c r="AY244" s="236" t="s">
        <v>188</v>
      </c>
    </row>
    <row r="245" s="12" customFormat="1" ht="22.8" customHeight="1">
      <c r="A245" s="12"/>
      <c r="B245" s="191"/>
      <c r="C245" s="192"/>
      <c r="D245" s="193" t="s">
        <v>72</v>
      </c>
      <c r="E245" s="205" t="s">
        <v>458</v>
      </c>
      <c r="F245" s="205" t="s">
        <v>459</v>
      </c>
      <c r="G245" s="192"/>
      <c r="H245" s="192"/>
      <c r="I245" s="195"/>
      <c r="J245" s="206">
        <f>BK245</f>
        <v>0</v>
      </c>
      <c r="K245" s="192"/>
      <c r="L245" s="197"/>
      <c r="M245" s="198"/>
      <c r="N245" s="199"/>
      <c r="O245" s="199"/>
      <c r="P245" s="200">
        <f>SUM(P246:P265)</f>
        <v>0</v>
      </c>
      <c r="Q245" s="199"/>
      <c r="R245" s="200">
        <f>SUM(R246:R265)</f>
        <v>0</v>
      </c>
      <c r="S245" s="199"/>
      <c r="T245" s="201">
        <f>SUM(T246:T265)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2" t="s">
        <v>81</v>
      </c>
      <c r="AT245" s="203" t="s">
        <v>72</v>
      </c>
      <c r="AU245" s="203" t="s">
        <v>81</v>
      </c>
      <c r="AY245" s="202" t="s">
        <v>188</v>
      </c>
      <c r="BK245" s="204">
        <f>SUM(BK246:BK265)</f>
        <v>0</v>
      </c>
    </row>
    <row r="246" s="2" customFormat="1" ht="24.15" customHeight="1">
      <c r="A246" s="40"/>
      <c r="B246" s="41"/>
      <c r="C246" s="207" t="s">
        <v>460</v>
      </c>
      <c r="D246" s="207" t="s">
        <v>191</v>
      </c>
      <c r="E246" s="208" t="s">
        <v>461</v>
      </c>
      <c r="F246" s="209" t="s">
        <v>462</v>
      </c>
      <c r="G246" s="210" t="s">
        <v>278</v>
      </c>
      <c r="H246" s="211">
        <v>209.80199999999999</v>
      </c>
      <c r="I246" s="212"/>
      <c r="J246" s="213">
        <f>ROUND(I246*H246,2)</f>
        <v>0</v>
      </c>
      <c r="K246" s="209" t="s">
        <v>201</v>
      </c>
      <c r="L246" s="46"/>
      <c r="M246" s="214" t="s">
        <v>21</v>
      </c>
      <c r="N246" s="215" t="s">
        <v>44</v>
      </c>
      <c r="O246" s="86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195</v>
      </c>
      <c r="AT246" s="218" t="s">
        <v>191</v>
      </c>
      <c r="AU246" s="218" t="s">
        <v>83</v>
      </c>
      <c r="AY246" s="19" t="s">
        <v>188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81</v>
      </c>
      <c r="BK246" s="219">
        <f>ROUND(I246*H246,2)</f>
        <v>0</v>
      </c>
      <c r="BL246" s="19" t="s">
        <v>195</v>
      </c>
      <c r="BM246" s="218" t="s">
        <v>463</v>
      </c>
    </row>
    <row r="247" s="2" customFormat="1">
      <c r="A247" s="40"/>
      <c r="B247" s="41"/>
      <c r="C247" s="42"/>
      <c r="D247" s="220" t="s">
        <v>203</v>
      </c>
      <c r="E247" s="42"/>
      <c r="F247" s="221" t="s">
        <v>464</v>
      </c>
      <c r="G247" s="42"/>
      <c r="H247" s="42"/>
      <c r="I247" s="222"/>
      <c r="J247" s="42"/>
      <c r="K247" s="42"/>
      <c r="L247" s="46"/>
      <c r="M247" s="223"/>
      <c r="N247" s="224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203</v>
      </c>
      <c r="AU247" s="19" t="s">
        <v>83</v>
      </c>
    </row>
    <row r="248" s="2" customFormat="1" ht="21.75" customHeight="1">
      <c r="A248" s="40"/>
      <c r="B248" s="41"/>
      <c r="C248" s="207" t="s">
        <v>465</v>
      </c>
      <c r="D248" s="207" t="s">
        <v>191</v>
      </c>
      <c r="E248" s="208" t="s">
        <v>466</v>
      </c>
      <c r="F248" s="209" t="s">
        <v>467</v>
      </c>
      <c r="G248" s="210" t="s">
        <v>278</v>
      </c>
      <c r="H248" s="211">
        <v>209.80199999999999</v>
      </c>
      <c r="I248" s="212"/>
      <c r="J248" s="213">
        <f>ROUND(I248*H248,2)</f>
        <v>0</v>
      </c>
      <c r="K248" s="209" t="s">
        <v>201</v>
      </c>
      <c r="L248" s="46"/>
      <c r="M248" s="214" t="s">
        <v>21</v>
      </c>
      <c r="N248" s="215" t="s">
        <v>44</v>
      </c>
      <c r="O248" s="86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8" t="s">
        <v>195</v>
      </c>
      <c r="AT248" s="218" t="s">
        <v>191</v>
      </c>
      <c r="AU248" s="218" t="s">
        <v>83</v>
      </c>
      <c r="AY248" s="19" t="s">
        <v>188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9" t="s">
        <v>81</v>
      </c>
      <c r="BK248" s="219">
        <f>ROUND(I248*H248,2)</f>
        <v>0</v>
      </c>
      <c r="BL248" s="19" t="s">
        <v>195</v>
      </c>
      <c r="BM248" s="218" t="s">
        <v>468</v>
      </c>
    </row>
    <row r="249" s="2" customFormat="1">
      <c r="A249" s="40"/>
      <c r="B249" s="41"/>
      <c r="C249" s="42"/>
      <c r="D249" s="220" t="s">
        <v>203</v>
      </c>
      <c r="E249" s="42"/>
      <c r="F249" s="221" t="s">
        <v>469</v>
      </c>
      <c r="G249" s="42"/>
      <c r="H249" s="42"/>
      <c r="I249" s="222"/>
      <c r="J249" s="42"/>
      <c r="K249" s="42"/>
      <c r="L249" s="46"/>
      <c r="M249" s="223"/>
      <c r="N249" s="224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203</v>
      </c>
      <c r="AU249" s="19" t="s">
        <v>83</v>
      </c>
    </row>
    <row r="250" s="2" customFormat="1" ht="24.15" customHeight="1">
      <c r="A250" s="40"/>
      <c r="B250" s="41"/>
      <c r="C250" s="207" t="s">
        <v>470</v>
      </c>
      <c r="D250" s="207" t="s">
        <v>191</v>
      </c>
      <c r="E250" s="208" t="s">
        <v>471</v>
      </c>
      <c r="F250" s="209" t="s">
        <v>472</v>
      </c>
      <c r="G250" s="210" t="s">
        <v>278</v>
      </c>
      <c r="H250" s="211">
        <v>3986.2379999999998</v>
      </c>
      <c r="I250" s="212"/>
      <c r="J250" s="213">
        <f>ROUND(I250*H250,2)</f>
        <v>0</v>
      </c>
      <c r="K250" s="209" t="s">
        <v>201</v>
      </c>
      <c r="L250" s="46"/>
      <c r="M250" s="214" t="s">
        <v>21</v>
      </c>
      <c r="N250" s="215" t="s">
        <v>44</v>
      </c>
      <c r="O250" s="86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8" t="s">
        <v>195</v>
      </c>
      <c r="AT250" s="218" t="s">
        <v>191</v>
      </c>
      <c r="AU250" s="218" t="s">
        <v>83</v>
      </c>
      <c r="AY250" s="19" t="s">
        <v>188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9" t="s">
        <v>81</v>
      </c>
      <c r="BK250" s="219">
        <f>ROUND(I250*H250,2)</f>
        <v>0</v>
      </c>
      <c r="BL250" s="19" t="s">
        <v>195</v>
      </c>
      <c r="BM250" s="218" t="s">
        <v>473</v>
      </c>
    </row>
    <row r="251" s="2" customFormat="1">
      <c r="A251" s="40"/>
      <c r="B251" s="41"/>
      <c r="C251" s="42"/>
      <c r="D251" s="220" t="s">
        <v>203</v>
      </c>
      <c r="E251" s="42"/>
      <c r="F251" s="221" t="s">
        <v>474</v>
      </c>
      <c r="G251" s="42"/>
      <c r="H251" s="42"/>
      <c r="I251" s="222"/>
      <c r="J251" s="42"/>
      <c r="K251" s="42"/>
      <c r="L251" s="46"/>
      <c r="M251" s="223"/>
      <c r="N251" s="224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203</v>
      </c>
      <c r="AU251" s="19" t="s">
        <v>83</v>
      </c>
    </row>
    <row r="252" s="13" customFormat="1">
      <c r="A252" s="13"/>
      <c r="B252" s="225"/>
      <c r="C252" s="226"/>
      <c r="D252" s="227" t="s">
        <v>205</v>
      </c>
      <c r="E252" s="226"/>
      <c r="F252" s="229" t="s">
        <v>475</v>
      </c>
      <c r="G252" s="226"/>
      <c r="H252" s="230">
        <v>3986.2379999999998</v>
      </c>
      <c r="I252" s="231"/>
      <c r="J252" s="226"/>
      <c r="K252" s="226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205</v>
      </c>
      <c r="AU252" s="236" t="s">
        <v>83</v>
      </c>
      <c r="AV252" s="13" t="s">
        <v>83</v>
      </c>
      <c r="AW252" s="13" t="s">
        <v>4</v>
      </c>
      <c r="AX252" s="13" t="s">
        <v>81</v>
      </c>
      <c r="AY252" s="236" t="s">
        <v>188</v>
      </c>
    </row>
    <row r="253" s="2" customFormat="1" ht="24.15" customHeight="1">
      <c r="A253" s="40"/>
      <c r="B253" s="41"/>
      <c r="C253" s="207" t="s">
        <v>476</v>
      </c>
      <c r="D253" s="207" t="s">
        <v>191</v>
      </c>
      <c r="E253" s="208" t="s">
        <v>477</v>
      </c>
      <c r="F253" s="209" t="s">
        <v>478</v>
      </c>
      <c r="G253" s="210" t="s">
        <v>278</v>
      </c>
      <c r="H253" s="211">
        <v>42.456000000000003</v>
      </c>
      <c r="I253" s="212"/>
      <c r="J253" s="213">
        <f>ROUND(I253*H253,2)</f>
        <v>0</v>
      </c>
      <c r="K253" s="209" t="s">
        <v>201</v>
      </c>
      <c r="L253" s="46"/>
      <c r="M253" s="214" t="s">
        <v>21</v>
      </c>
      <c r="N253" s="215" t="s">
        <v>44</v>
      </c>
      <c r="O253" s="86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8" t="s">
        <v>195</v>
      </c>
      <c r="AT253" s="218" t="s">
        <v>191</v>
      </c>
      <c r="AU253" s="218" t="s">
        <v>83</v>
      </c>
      <c r="AY253" s="19" t="s">
        <v>188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9" t="s">
        <v>81</v>
      </c>
      <c r="BK253" s="219">
        <f>ROUND(I253*H253,2)</f>
        <v>0</v>
      </c>
      <c r="BL253" s="19" t="s">
        <v>195</v>
      </c>
      <c r="BM253" s="218" t="s">
        <v>479</v>
      </c>
    </row>
    <row r="254" s="2" customFormat="1">
      <c r="A254" s="40"/>
      <c r="B254" s="41"/>
      <c r="C254" s="42"/>
      <c r="D254" s="220" t="s">
        <v>203</v>
      </c>
      <c r="E254" s="42"/>
      <c r="F254" s="221" t="s">
        <v>480</v>
      </c>
      <c r="G254" s="42"/>
      <c r="H254" s="42"/>
      <c r="I254" s="222"/>
      <c r="J254" s="42"/>
      <c r="K254" s="42"/>
      <c r="L254" s="46"/>
      <c r="M254" s="223"/>
      <c r="N254" s="224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203</v>
      </c>
      <c r="AU254" s="19" t="s">
        <v>83</v>
      </c>
    </row>
    <row r="255" s="2" customFormat="1" ht="24.15" customHeight="1">
      <c r="A255" s="40"/>
      <c r="B255" s="41"/>
      <c r="C255" s="207" t="s">
        <v>481</v>
      </c>
      <c r="D255" s="207" t="s">
        <v>191</v>
      </c>
      <c r="E255" s="208" t="s">
        <v>482</v>
      </c>
      <c r="F255" s="209" t="s">
        <v>483</v>
      </c>
      <c r="G255" s="210" t="s">
        <v>278</v>
      </c>
      <c r="H255" s="211">
        <v>136.71799999999999</v>
      </c>
      <c r="I255" s="212"/>
      <c r="J255" s="213">
        <f>ROUND(I255*H255,2)</f>
        <v>0</v>
      </c>
      <c r="K255" s="209" t="s">
        <v>201</v>
      </c>
      <c r="L255" s="46"/>
      <c r="M255" s="214" t="s">
        <v>21</v>
      </c>
      <c r="N255" s="215" t="s">
        <v>44</v>
      </c>
      <c r="O255" s="86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8" t="s">
        <v>195</v>
      </c>
      <c r="AT255" s="218" t="s">
        <v>191</v>
      </c>
      <c r="AU255" s="218" t="s">
        <v>83</v>
      </c>
      <c r="AY255" s="19" t="s">
        <v>188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81</v>
      </c>
      <c r="BK255" s="219">
        <f>ROUND(I255*H255,2)</f>
        <v>0</v>
      </c>
      <c r="BL255" s="19" t="s">
        <v>195</v>
      </c>
      <c r="BM255" s="218" t="s">
        <v>484</v>
      </c>
    </row>
    <row r="256" s="2" customFormat="1">
      <c r="A256" s="40"/>
      <c r="B256" s="41"/>
      <c r="C256" s="42"/>
      <c r="D256" s="220" t="s">
        <v>203</v>
      </c>
      <c r="E256" s="42"/>
      <c r="F256" s="221" t="s">
        <v>485</v>
      </c>
      <c r="G256" s="42"/>
      <c r="H256" s="42"/>
      <c r="I256" s="222"/>
      <c r="J256" s="42"/>
      <c r="K256" s="42"/>
      <c r="L256" s="46"/>
      <c r="M256" s="223"/>
      <c r="N256" s="22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203</v>
      </c>
      <c r="AU256" s="19" t="s">
        <v>83</v>
      </c>
    </row>
    <row r="257" s="13" customFormat="1">
      <c r="A257" s="13"/>
      <c r="B257" s="225"/>
      <c r="C257" s="226"/>
      <c r="D257" s="227" t="s">
        <v>205</v>
      </c>
      <c r="E257" s="228" t="s">
        <v>21</v>
      </c>
      <c r="F257" s="229" t="s">
        <v>486</v>
      </c>
      <c r="G257" s="226"/>
      <c r="H257" s="230">
        <v>136.71799999999999</v>
      </c>
      <c r="I257" s="231"/>
      <c r="J257" s="226"/>
      <c r="K257" s="226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205</v>
      </c>
      <c r="AU257" s="236" t="s">
        <v>83</v>
      </c>
      <c r="AV257" s="13" t="s">
        <v>83</v>
      </c>
      <c r="AW257" s="13" t="s">
        <v>34</v>
      </c>
      <c r="AX257" s="13" t="s">
        <v>81</v>
      </c>
      <c r="AY257" s="236" t="s">
        <v>188</v>
      </c>
    </row>
    <row r="258" s="2" customFormat="1" ht="24.15" customHeight="1">
      <c r="A258" s="40"/>
      <c r="B258" s="41"/>
      <c r="C258" s="207" t="s">
        <v>487</v>
      </c>
      <c r="D258" s="207" t="s">
        <v>191</v>
      </c>
      <c r="E258" s="208" t="s">
        <v>488</v>
      </c>
      <c r="F258" s="209" t="s">
        <v>489</v>
      </c>
      <c r="G258" s="210" t="s">
        <v>278</v>
      </c>
      <c r="H258" s="211">
        <v>11.821</v>
      </c>
      <c r="I258" s="212"/>
      <c r="J258" s="213">
        <f>ROUND(I258*H258,2)</f>
        <v>0</v>
      </c>
      <c r="K258" s="209" t="s">
        <v>201</v>
      </c>
      <c r="L258" s="46"/>
      <c r="M258" s="214" t="s">
        <v>21</v>
      </c>
      <c r="N258" s="215" t="s">
        <v>44</v>
      </c>
      <c r="O258" s="86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8" t="s">
        <v>195</v>
      </c>
      <c r="AT258" s="218" t="s">
        <v>191</v>
      </c>
      <c r="AU258" s="218" t="s">
        <v>83</v>
      </c>
      <c r="AY258" s="19" t="s">
        <v>188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81</v>
      </c>
      <c r="BK258" s="219">
        <f>ROUND(I258*H258,2)</f>
        <v>0</v>
      </c>
      <c r="BL258" s="19" t="s">
        <v>195</v>
      </c>
      <c r="BM258" s="218" t="s">
        <v>490</v>
      </c>
    </row>
    <row r="259" s="2" customFormat="1">
      <c r="A259" s="40"/>
      <c r="B259" s="41"/>
      <c r="C259" s="42"/>
      <c r="D259" s="220" t="s">
        <v>203</v>
      </c>
      <c r="E259" s="42"/>
      <c r="F259" s="221" t="s">
        <v>491</v>
      </c>
      <c r="G259" s="42"/>
      <c r="H259" s="42"/>
      <c r="I259" s="22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203</v>
      </c>
      <c r="AU259" s="19" t="s">
        <v>83</v>
      </c>
    </row>
    <row r="260" s="13" customFormat="1">
      <c r="A260" s="13"/>
      <c r="B260" s="225"/>
      <c r="C260" s="226"/>
      <c r="D260" s="227" t="s">
        <v>205</v>
      </c>
      <c r="E260" s="228" t="s">
        <v>21</v>
      </c>
      <c r="F260" s="229" t="s">
        <v>492</v>
      </c>
      <c r="G260" s="226"/>
      <c r="H260" s="230">
        <v>11.821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205</v>
      </c>
      <c r="AU260" s="236" t="s">
        <v>83</v>
      </c>
      <c r="AV260" s="13" t="s">
        <v>83</v>
      </c>
      <c r="AW260" s="13" t="s">
        <v>34</v>
      </c>
      <c r="AX260" s="13" t="s">
        <v>81</v>
      </c>
      <c r="AY260" s="236" t="s">
        <v>188</v>
      </c>
    </row>
    <row r="261" s="2" customFormat="1" ht="24.15" customHeight="1">
      <c r="A261" s="40"/>
      <c r="B261" s="41"/>
      <c r="C261" s="207" t="s">
        <v>493</v>
      </c>
      <c r="D261" s="207" t="s">
        <v>191</v>
      </c>
      <c r="E261" s="208" t="s">
        <v>494</v>
      </c>
      <c r="F261" s="209" t="s">
        <v>495</v>
      </c>
      <c r="G261" s="210" t="s">
        <v>278</v>
      </c>
      <c r="H261" s="211">
        <v>1.464</v>
      </c>
      <c r="I261" s="212"/>
      <c r="J261" s="213">
        <f>ROUND(I261*H261,2)</f>
        <v>0</v>
      </c>
      <c r="K261" s="209" t="s">
        <v>201</v>
      </c>
      <c r="L261" s="46"/>
      <c r="M261" s="214" t="s">
        <v>21</v>
      </c>
      <c r="N261" s="215" t="s">
        <v>44</v>
      </c>
      <c r="O261" s="86"/>
      <c r="P261" s="216">
        <f>O261*H261</f>
        <v>0</v>
      </c>
      <c r="Q261" s="216">
        <v>0</v>
      </c>
      <c r="R261" s="216">
        <f>Q261*H261</f>
        <v>0</v>
      </c>
      <c r="S261" s="216">
        <v>0</v>
      </c>
      <c r="T261" s="217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8" t="s">
        <v>195</v>
      </c>
      <c r="AT261" s="218" t="s">
        <v>191</v>
      </c>
      <c r="AU261" s="218" t="s">
        <v>83</v>
      </c>
      <c r="AY261" s="19" t="s">
        <v>188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9" t="s">
        <v>81</v>
      </c>
      <c r="BK261" s="219">
        <f>ROUND(I261*H261,2)</f>
        <v>0</v>
      </c>
      <c r="BL261" s="19" t="s">
        <v>195</v>
      </c>
      <c r="BM261" s="218" t="s">
        <v>496</v>
      </c>
    </row>
    <row r="262" s="2" customFormat="1">
      <c r="A262" s="40"/>
      <c r="B262" s="41"/>
      <c r="C262" s="42"/>
      <c r="D262" s="220" t="s">
        <v>203</v>
      </c>
      <c r="E262" s="42"/>
      <c r="F262" s="221" t="s">
        <v>497</v>
      </c>
      <c r="G262" s="42"/>
      <c r="H262" s="42"/>
      <c r="I262" s="222"/>
      <c r="J262" s="42"/>
      <c r="K262" s="42"/>
      <c r="L262" s="46"/>
      <c r="M262" s="223"/>
      <c r="N262" s="224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203</v>
      </c>
      <c r="AU262" s="19" t="s">
        <v>83</v>
      </c>
    </row>
    <row r="263" s="13" customFormat="1">
      <c r="A263" s="13"/>
      <c r="B263" s="225"/>
      <c r="C263" s="226"/>
      <c r="D263" s="227" t="s">
        <v>205</v>
      </c>
      <c r="E263" s="228" t="s">
        <v>21</v>
      </c>
      <c r="F263" s="229" t="s">
        <v>498</v>
      </c>
      <c r="G263" s="226"/>
      <c r="H263" s="230">
        <v>1.464</v>
      </c>
      <c r="I263" s="231"/>
      <c r="J263" s="226"/>
      <c r="K263" s="226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205</v>
      </c>
      <c r="AU263" s="236" t="s">
        <v>83</v>
      </c>
      <c r="AV263" s="13" t="s">
        <v>83</v>
      </c>
      <c r="AW263" s="13" t="s">
        <v>34</v>
      </c>
      <c r="AX263" s="13" t="s">
        <v>81</v>
      </c>
      <c r="AY263" s="236" t="s">
        <v>188</v>
      </c>
    </row>
    <row r="264" s="2" customFormat="1" ht="24.15" customHeight="1">
      <c r="A264" s="40"/>
      <c r="B264" s="41"/>
      <c r="C264" s="207" t="s">
        <v>499</v>
      </c>
      <c r="D264" s="207" t="s">
        <v>191</v>
      </c>
      <c r="E264" s="208" t="s">
        <v>500</v>
      </c>
      <c r="F264" s="209" t="s">
        <v>501</v>
      </c>
      <c r="G264" s="210" t="s">
        <v>278</v>
      </c>
      <c r="H264" s="211">
        <v>16.789000000000001</v>
      </c>
      <c r="I264" s="212"/>
      <c r="J264" s="213">
        <f>ROUND(I264*H264,2)</f>
        <v>0</v>
      </c>
      <c r="K264" s="209" t="s">
        <v>201</v>
      </c>
      <c r="L264" s="46"/>
      <c r="M264" s="214" t="s">
        <v>21</v>
      </c>
      <c r="N264" s="215" t="s">
        <v>44</v>
      </c>
      <c r="O264" s="86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8" t="s">
        <v>195</v>
      </c>
      <c r="AT264" s="218" t="s">
        <v>191</v>
      </c>
      <c r="AU264" s="218" t="s">
        <v>83</v>
      </c>
      <c r="AY264" s="19" t="s">
        <v>188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9" t="s">
        <v>81</v>
      </c>
      <c r="BK264" s="219">
        <f>ROUND(I264*H264,2)</f>
        <v>0</v>
      </c>
      <c r="BL264" s="19" t="s">
        <v>195</v>
      </c>
      <c r="BM264" s="218" t="s">
        <v>502</v>
      </c>
    </row>
    <row r="265" s="2" customFormat="1">
      <c r="A265" s="40"/>
      <c r="B265" s="41"/>
      <c r="C265" s="42"/>
      <c r="D265" s="220" t="s">
        <v>203</v>
      </c>
      <c r="E265" s="42"/>
      <c r="F265" s="221" t="s">
        <v>503</v>
      </c>
      <c r="G265" s="42"/>
      <c r="H265" s="42"/>
      <c r="I265" s="222"/>
      <c r="J265" s="42"/>
      <c r="K265" s="42"/>
      <c r="L265" s="46"/>
      <c r="M265" s="223"/>
      <c r="N265" s="224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203</v>
      </c>
      <c r="AU265" s="19" t="s">
        <v>83</v>
      </c>
    </row>
    <row r="266" s="12" customFormat="1" ht="22.8" customHeight="1">
      <c r="A266" s="12"/>
      <c r="B266" s="191"/>
      <c r="C266" s="192"/>
      <c r="D266" s="193" t="s">
        <v>72</v>
      </c>
      <c r="E266" s="205" t="s">
        <v>504</v>
      </c>
      <c r="F266" s="205" t="s">
        <v>505</v>
      </c>
      <c r="G266" s="192"/>
      <c r="H266" s="192"/>
      <c r="I266" s="195"/>
      <c r="J266" s="206">
        <f>BK266</f>
        <v>0</v>
      </c>
      <c r="K266" s="192"/>
      <c r="L266" s="197"/>
      <c r="M266" s="198"/>
      <c r="N266" s="199"/>
      <c r="O266" s="199"/>
      <c r="P266" s="200">
        <f>SUM(P267:P268)</f>
        <v>0</v>
      </c>
      <c r="Q266" s="199"/>
      <c r="R266" s="200">
        <f>SUM(R267:R268)</f>
        <v>0</v>
      </c>
      <c r="S266" s="199"/>
      <c r="T266" s="201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2" t="s">
        <v>81</v>
      </c>
      <c r="AT266" s="203" t="s">
        <v>72</v>
      </c>
      <c r="AU266" s="203" t="s">
        <v>81</v>
      </c>
      <c r="AY266" s="202" t="s">
        <v>188</v>
      </c>
      <c r="BK266" s="204">
        <f>SUM(BK267:BK268)</f>
        <v>0</v>
      </c>
    </row>
    <row r="267" s="2" customFormat="1" ht="33" customHeight="1">
      <c r="A267" s="40"/>
      <c r="B267" s="41"/>
      <c r="C267" s="207" t="s">
        <v>506</v>
      </c>
      <c r="D267" s="207" t="s">
        <v>191</v>
      </c>
      <c r="E267" s="208" t="s">
        <v>507</v>
      </c>
      <c r="F267" s="209" t="s">
        <v>508</v>
      </c>
      <c r="G267" s="210" t="s">
        <v>278</v>
      </c>
      <c r="H267" s="211">
        <v>49.517000000000003</v>
      </c>
      <c r="I267" s="212"/>
      <c r="J267" s="213">
        <f>ROUND(I267*H267,2)</f>
        <v>0</v>
      </c>
      <c r="K267" s="209" t="s">
        <v>201</v>
      </c>
      <c r="L267" s="46"/>
      <c r="M267" s="214" t="s">
        <v>21</v>
      </c>
      <c r="N267" s="215" t="s">
        <v>44</v>
      </c>
      <c r="O267" s="86"/>
      <c r="P267" s="216">
        <f>O267*H267</f>
        <v>0</v>
      </c>
      <c r="Q267" s="216">
        <v>0</v>
      </c>
      <c r="R267" s="216">
        <f>Q267*H267</f>
        <v>0</v>
      </c>
      <c r="S267" s="216">
        <v>0</v>
      </c>
      <c r="T267" s="217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8" t="s">
        <v>195</v>
      </c>
      <c r="AT267" s="218" t="s">
        <v>191</v>
      </c>
      <c r="AU267" s="218" t="s">
        <v>83</v>
      </c>
      <c r="AY267" s="19" t="s">
        <v>188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19" t="s">
        <v>81</v>
      </c>
      <c r="BK267" s="219">
        <f>ROUND(I267*H267,2)</f>
        <v>0</v>
      </c>
      <c r="BL267" s="19" t="s">
        <v>195</v>
      </c>
      <c r="BM267" s="218" t="s">
        <v>509</v>
      </c>
    </row>
    <row r="268" s="2" customFormat="1">
      <c r="A268" s="40"/>
      <c r="B268" s="41"/>
      <c r="C268" s="42"/>
      <c r="D268" s="220" t="s">
        <v>203</v>
      </c>
      <c r="E268" s="42"/>
      <c r="F268" s="221" t="s">
        <v>510</v>
      </c>
      <c r="G268" s="42"/>
      <c r="H268" s="42"/>
      <c r="I268" s="222"/>
      <c r="J268" s="42"/>
      <c r="K268" s="42"/>
      <c r="L268" s="46"/>
      <c r="M268" s="223"/>
      <c r="N268" s="224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203</v>
      </c>
      <c r="AU268" s="19" t="s">
        <v>83</v>
      </c>
    </row>
    <row r="269" s="12" customFormat="1" ht="25.92" customHeight="1">
      <c r="A269" s="12"/>
      <c r="B269" s="191"/>
      <c r="C269" s="192"/>
      <c r="D269" s="193" t="s">
        <v>72</v>
      </c>
      <c r="E269" s="194" t="s">
        <v>511</v>
      </c>
      <c r="F269" s="194" t="s">
        <v>512</v>
      </c>
      <c r="G269" s="192"/>
      <c r="H269" s="192"/>
      <c r="I269" s="195"/>
      <c r="J269" s="196">
        <f>BK269</f>
        <v>0</v>
      </c>
      <c r="K269" s="192"/>
      <c r="L269" s="197"/>
      <c r="M269" s="198"/>
      <c r="N269" s="199"/>
      <c r="O269" s="199"/>
      <c r="P269" s="200">
        <f>P270+P453+P481+P509+P523+P535</f>
        <v>0</v>
      </c>
      <c r="Q269" s="199"/>
      <c r="R269" s="200">
        <f>R270+R453+R481+R509+R523+R535</f>
        <v>8.3331695000000003</v>
      </c>
      <c r="S269" s="199"/>
      <c r="T269" s="201">
        <f>T270+T453+T481+T509+T523+T535</f>
        <v>30.658505499999997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2" t="s">
        <v>83</v>
      </c>
      <c r="AT269" s="203" t="s">
        <v>72</v>
      </c>
      <c r="AU269" s="203" t="s">
        <v>73</v>
      </c>
      <c r="AY269" s="202" t="s">
        <v>188</v>
      </c>
      <c r="BK269" s="204">
        <f>BK270+BK453+BK481+BK509+BK523+BK535</f>
        <v>0</v>
      </c>
    </row>
    <row r="270" s="12" customFormat="1" ht="22.8" customHeight="1">
      <c r="A270" s="12"/>
      <c r="B270" s="191"/>
      <c r="C270" s="192"/>
      <c r="D270" s="193" t="s">
        <v>72</v>
      </c>
      <c r="E270" s="205" t="s">
        <v>513</v>
      </c>
      <c r="F270" s="205" t="s">
        <v>514</v>
      </c>
      <c r="G270" s="192"/>
      <c r="H270" s="192"/>
      <c r="I270" s="195"/>
      <c r="J270" s="206">
        <f>BK270</f>
        <v>0</v>
      </c>
      <c r="K270" s="192"/>
      <c r="L270" s="197"/>
      <c r="M270" s="198"/>
      <c r="N270" s="199"/>
      <c r="O270" s="199"/>
      <c r="P270" s="200">
        <f>SUM(P271:P452)</f>
        <v>0</v>
      </c>
      <c r="Q270" s="199"/>
      <c r="R270" s="200">
        <f>SUM(R271:R452)</f>
        <v>4.2413072399999994</v>
      </c>
      <c r="S270" s="199"/>
      <c r="T270" s="201">
        <f>SUM(T271:T452)</f>
        <v>13.440255499999999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2" t="s">
        <v>83</v>
      </c>
      <c r="AT270" s="203" t="s">
        <v>72</v>
      </c>
      <c r="AU270" s="203" t="s">
        <v>81</v>
      </c>
      <c r="AY270" s="202" t="s">
        <v>188</v>
      </c>
      <c r="BK270" s="204">
        <f>SUM(BK271:BK452)</f>
        <v>0</v>
      </c>
    </row>
    <row r="271" s="2" customFormat="1" ht="24.15" customHeight="1">
      <c r="A271" s="40"/>
      <c r="B271" s="41"/>
      <c r="C271" s="207" t="s">
        <v>515</v>
      </c>
      <c r="D271" s="207" t="s">
        <v>191</v>
      </c>
      <c r="E271" s="208" t="s">
        <v>516</v>
      </c>
      <c r="F271" s="209" t="s">
        <v>517</v>
      </c>
      <c r="G271" s="210" t="s">
        <v>96</v>
      </c>
      <c r="H271" s="211">
        <v>385.95999999999998</v>
      </c>
      <c r="I271" s="212"/>
      <c r="J271" s="213">
        <f>ROUND(I271*H271,2)</f>
        <v>0</v>
      </c>
      <c r="K271" s="209" t="s">
        <v>201</v>
      </c>
      <c r="L271" s="46"/>
      <c r="M271" s="214" t="s">
        <v>21</v>
      </c>
      <c r="N271" s="215" t="s">
        <v>44</v>
      </c>
      <c r="O271" s="86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8" t="s">
        <v>283</v>
      </c>
      <c r="AT271" s="218" t="s">
        <v>191</v>
      </c>
      <c r="AU271" s="218" t="s">
        <v>83</v>
      </c>
      <c r="AY271" s="19" t="s">
        <v>188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81</v>
      </c>
      <c r="BK271" s="219">
        <f>ROUND(I271*H271,2)</f>
        <v>0</v>
      </c>
      <c r="BL271" s="19" t="s">
        <v>283</v>
      </c>
      <c r="BM271" s="218" t="s">
        <v>518</v>
      </c>
    </row>
    <row r="272" s="2" customFormat="1">
      <c r="A272" s="40"/>
      <c r="B272" s="41"/>
      <c r="C272" s="42"/>
      <c r="D272" s="220" t="s">
        <v>203</v>
      </c>
      <c r="E272" s="42"/>
      <c r="F272" s="221" t="s">
        <v>519</v>
      </c>
      <c r="G272" s="42"/>
      <c r="H272" s="42"/>
      <c r="I272" s="222"/>
      <c r="J272" s="42"/>
      <c r="K272" s="42"/>
      <c r="L272" s="46"/>
      <c r="M272" s="223"/>
      <c r="N272" s="224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203</v>
      </c>
      <c r="AU272" s="19" t="s">
        <v>83</v>
      </c>
    </row>
    <row r="273" s="13" customFormat="1">
      <c r="A273" s="13"/>
      <c r="B273" s="225"/>
      <c r="C273" s="226"/>
      <c r="D273" s="227" t="s">
        <v>205</v>
      </c>
      <c r="E273" s="228" t="s">
        <v>21</v>
      </c>
      <c r="F273" s="229" t="s">
        <v>94</v>
      </c>
      <c r="G273" s="226"/>
      <c r="H273" s="230">
        <v>385.95999999999998</v>
      </c>
      <c r="I273" s="231"/>
      <c r="J273" s="226"/>
      <c r="K273" s="226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205</v>
      </c>
      <c r="AU273" s="236" t="s">
        <v>83</v>
      </c>
      <c r="AV273" s="13" t="s">
        <v>83</v>
      </c>
      <c r="AW273" s="13" t="s">
        <v>34</v>
      </c>
      <c r="AX273" s="13" t="s">
        <v>81</v>
      </c>
      <c r="AY273" s="236" t="s">
        <v>188</v>
      </c>
    </row>
    <row r="274" s="2" customFormat="1" ht="16.5" customHeight="1">
      <c r="A274" s="40"/>
      <c r="B274" s="41"/>
      <c r="C274" s="237" t="s">
        <v>520</v>
      </c>
      <c r="D274" s="237" t="s">
        <v>207</v>
      </c>
      <c r="E274" s="238" t="s">
        <v>521</v>
      </c>
      <c r="F274" s="239" t="s">
        <v>522</v>
      </c>
      <c r="G274" s="240" t="s">
        <v>523</v>
      </c>
      <c r="H274" s="241">
        <v>135.08600000000001</v>
      </c>
      <c r="I274" s="242"/>
      <c r="J274" s="243">
        <f>ROUND(I274*H274,2)</f>
        <v>0</v>
      </c>
      <c r="K274" s="239" t="s">
        <v>201</v>
      </c>
      <c r="L274" s="244"/>
      <c r="M274" s="245" t="s">
        <v>21</v>
      </c>
      <c r="N274" s="246" t="s">
        <v>44</v>
      </c>
      <c r="O274" s="86"/>
      <c r="P274" s="216">
        <f>O274*H274</f>
        <v>0</v>
      </c>
      <c r="Q274" s="216">
        <v>0.001</v>
      </c>
      <c r="R274" s="216">
        <f>Q274*H274</f>
        <v>0.13508600000000001</v>
      </c>
      <c r="S274" s="216">
        <v>0</v>
      </c>
      <c r="T274" s="217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8" t="s">
        <v>377</v>
      </c>
      <c r="AT274" s="218" t="s">
        <v>207</v>
      </c>
      <c r="AU274" s="218" t="s">
        <v>83</v>
      </c>
      <c r="AY274" s="19" t="s">
        <v>188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9" t="s">
        <v>81</v>
      </c>
      <c r="BK274" s="219">
        <f>ROUND(I274*H274,2)</f>
        <v>0</v>
      </c>
      <c r="BL274" s="19" t="s">
        <v>283</v>
      </c>
      <c r="BM274" s="218" t="s">
        <v>524</v>
      </c>
    </row>
    <row r="275" s="13" customFormat="1">
      <c r="A275" s="13"/>
      <c r="B275" s="225"/>
      <c r="C275" s="226"/>
      <c r="D275" s="227" t="s">
        <v>205</v>
      </c>
      <c r="E275" s="228" t="s">
        <v>21</v>
      </c>
      <c r="F275" s="229" t="s">
        <v>525</v>
      </c>
      <c r="G275" s="226"/>
      <c r="H275" s="230">
        <v>135.08600000000001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205</v>
      </c>
      <c r="AU275" s="236" t="s">
        <v>83</v>
      </c>
      <c r="AV275" s="13" t="s">
        <v>83</v>
      </c>
      <c r="AW275" s="13" t="s">
        <v>34</v>
      </c>
      <c r="AX275" s="13" t="s">
        <v>81</v>
      </c>
      <c r="AY275" s="236" t="s">
        <v>188</v>
      </c>
    </row>
    <row r="276" s="2" customFormat="1" ht="21.75" customHeight="1">
      <c r="A276" s="40"/>
      <c r="B276" s="41"/>
      <c r="C276" s="207" t="s">
        <v>526</v>
      </c>
      <c r="D276" s="207" t="s">
        <v>191</v>
      </c>
      <c r="E276" s="208" t="s">
        <v>527</v>
      </c>
      <c r="F276" s="209" t="s">
        <v>528</v>
      </c>
      <c r="G276" s="210" t="s">
        <v>96</v>
      </c>
      <c r="H276" s="211">
        <v>385.95999999999998</v>
      </c>
      <c r="I276" s="212"/>
      <c r="J276" s="213">
        <f>ROUND(I276*H276,2)</f>
        <v>0</v>
      </c>
      <c r="K276" s="209" t="s">
        <v>201</v>
      </c>
      <c r="L276" s="46"/>
      <c r="M276" s="214" t="s">
        <v>21</v>
      </c>
      <c r="N276" s="215" t="s">
        <v>44</v>
      </c>
      <c r="O276" s="86"/>
      <c r="P276" s="216">
        <f>O276*H276</f>
        <v>0</v>
      </c>
      <c r="Q276" s="216">
        <v>0</v>
      </c>
      <c r="R276" s="216">
        <f>Q276*H276</f>
        <v>0</v>
      </c>
      <c r="S276" s="216">
        <v>0.016500000000000001</v>
      </c>
      <c r="T276" s="217">
        <f>S276*H276</f>
        <v>6.3683399999999999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8" t="s">
        <v>283</v>
      </c>
      <c r="AT276" s="218" t="s">
        <v>191</v>
      </c>
      <c r="AU276" s="218" t="s">
        <v>83</v>
      </c>
      <c r="AY276" s="19" t="s">
        <v>188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9" t="s">
        <v>81</v>
      </c>
      <c r="BK276" s="219">
        <f>ROUND(I276*H276,2)</f>
        <v>0</v>
      </c>
      <c r="BL276" s="19" t="s">
        <v>283</v>
      </c>
      <c r="BM276" s="218" t="s">
        <v>529</v>
      </c>
    </row>
    <row r="277" s="2" customFormat="1">
      <c r="A277" s="40"/>
      <c r="B277" s="41"/>
      <c r="C277" s="42"/>
      <c r="D277" s="220" t="s">
        <v>203</v>
      </c>
      <c r="E277" s="42"/>
      <c r="F277" s="221" t="s">
        <v>530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203</v>
      </c>
      <c r="AU277" s="19" t="s">
        <v>83</v>
      </c>
    </row>
    <row r="278" s="13" customFormat="1">
      <c r="A278" s="13"/>
      <c r="B278" s="225"/>
      <c r="C278" s="226"/>
      <c r="D278" s="227" t="s">
        <v>205</v>
      </c>
      <c r="E278" s="228" t="s">
        <v>21</v>
      </c>
      <c r="F278" s="229" t="s">
        <v>94</v>
      </c>
      <c r="G278" s="226"/>
      <c r="H278" s="230">
        <v>385.95999999999998</v>
      </c>
      <c r="I278" s="231"/>
      <c r="J278" s="226"/>
      <c r="K278" s="226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205</v>
      </c>
      <c r="AU278" s="236" t="s">
        <v>83</v>
      </c>
      <c r="AV278" s="13" t="s">
        <v>83</v>
      </c>
      <c r="AW278" s="13" t="s">
        <v>34</v>
      </c>
      <c r="AX278" s="13" t="s">
        <v>81</v>
      </c>
      <c r="AY278" s="236" t="s">
        <v>188</v>
      </c>
    </row>
    <row r="279" s="2" customFormat="1" ht="24.15" customHeight="1">
      <c r="A279" s="40"/>
      <c r="B279" s="41"/>
      <c r="C279" s="207" t="s">
        <v>531</v>
      </c>
      <c r="D279" s="207" t="s">
        <v>191</v>
      </c>
      <c r="E279" s="208" t="s">
        <v>532</v>
      </c>
      <c r="F279" s="209" t="s">
        <v>533</v>
      </c>
      <c r="G279" s="210" t="s">
        <v>96</v>
      </c>
      <c r="H279" s="211">
        <v>771.91999999999996</v>
      </c>
      <c r="I279" s="212"/>
      <c r="J279" s="213">
        <f>ROUND(I279*H279,2)</f>
        <v>0</v>
      </c>
      <c r="K279" s="209" t="s">
        <v>201</v>
      </c>
      <c r="L279" s="46"/>
      <c r="M279" s="214" t="s">
        <v>21</v>
      </c>
      <c r="N279" s="215" t="s">
        <v>44</v>
      </c>
      <c r="O279" s="86"/>
      <c r="P279" s="216">
        <f>O279*H279</f>
        <v>0</v>
      </c>
      <c r="Q279" s="216">
        <v>0</v>
      </c>
      <c r="R279" s="216">
        <f>Q279*H279</f>
        <v>0</v>
      </c>
      <c r="S279" s="216">
        <v>0.0054999999999999997</v>
      </c>
      <c r="T279" s="217">
        <f>S279*H279</f>
        <v>4.2455599999999993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8" t="s">
        <v>283</v>
      </c>
      <c r="AT279" s="218" t="s">
        <v>191</v>
      </c>
      <c r="AU279" s="218" t="s">
        <v>83</v>
      </c>
      <c r="AY279" s="19" t="s">
        <v>188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9" t="s">
        <v>81</v>
      </c>
      <c r="BK279" s="219">
        <f>ROUND(I279*H279,2)</f>
        <v>0</v>
      </c>
      <c r="BL279" s="19" t="s">
        <v>283</v>
      </c>
      <c r="BM279" s="218" t="s">
        <v>534</v>
      </c>
    </row>
    <row r="280" s="2" customFormat="1">
      <c r="A280" s="40"/>
      <c r="B280" s="41"/>
      <c r="C280" s="42"/>
      <c r="D280" s="220" t="s">
        <v>203</v>
      </c>
      <c r="E280" s="42"/>
      <c r="F280" s="221" t="s">
        <v>535</v>
      </c>
      <c r="G280" s="42"/>
      <c r="H280" s="42"/>
      <c r="I280" s="222"/>
      <c r="J280" s="42"/>
      <c r="K280" s="42"/>
      <c r="L280" s="46"/>
      <c r="M280" s="223"/>
      <c r="N280" s="224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203</v>
      </c>
      <c r="AU280" s="19" t="s">
        <v>83</v>
      </c>
    </row>
    <row r="281" s="13" customFormat="1">
      <c r="A281" s="13"/>
      <c r="B281" s="225"/>
      <c r="C281" s="226"/>
      <c r="D281" s="227" t="s">
        <v>205</v>
      </c>
      <c r="E281" s="228" t="s">
        <v>21</v>
      </c>
      <c r="F281" s="229" t="s">
        <v>536</v>
      </c>
      <c r="G281" s="226"/>
      <c r="H281" s="230">
        <v>771.91999999999996</v>
      </c>
      <c r="I281" s="231"/>
      <c r="J281" s="226"/>
      <c r="K281" s="226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205</v>
      </c>
      <c r="AU281" s="236" t="s">
        <v>83</v>
      </c>
      <c r="AV281" s="13" t="s">
        <v>83</v>
      </c>
      <c r="AW281" s="13" t="s">
        <v>34</v>
      </c>
      <c r="AX281" s="13" t="s">
        <v>81</v>
      </c>
      <c r="AY281" s="236" t="s">
        <v>188</v>
      </c>
    </row>
    <row r="282" s="2" customFormat="1" ht="16.5" customHeight="1">
      <c r="A282" s="40"/>
      <c r="B282" s="41"/>
      <c r="C282" s="207" t="s">
        <v>537</v>
      </c>
      <c r="D282" s="207" t="s">
        <v>191</v>
      </c>
      <c r="E282" s="208" t="s">
        <v>538</v>
      </c>
      <c r="F282" s="209" t="s">
        <v>539</v>
      </c>
      <c r="G282" s="210" t="s">
        <v>96</v>
      </c>
      <c r="H282" s="211">
        <v>385.95999999999998</v>
      </c>
      <c r="I282" s="212"/>
      <c r="J282" s="213">
        <f>ROUND(I282*H282,2)</f>
        <v>0</v>
      </c>
      <c r="K282" s="209" t="s">
        <v>201</v>
      </c>
      <c r="L282" s="46"/>
      <c r="M282" s="214" t="s">
        <v>21</v>
      </c>
      <c r="N282" s="215" t="s">
        <v>44</v>
      </c>
      <c r="O282" s="86"/>
      <c r="P282" s="216">
        <f>O282*H282</f>
        <v>0</v>
      </c>
      <c r="Q282" s="216">
        <v>0.00088000000000000003</v>
      </c>
      <c r="R282" s="216">
        <f>Q282*H282</f>
        <v>0.33964479999999997</v>
      </c>
      <c r="S282" s="216">
        <v>0</v>
      </c>
      <c r="T282" s="217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8" t="s">
        <v>283</v>
      </c>
      <c r="AT282" s="218" t="s">
        <v>191</v>
      </c>
      <c r="AU282" s="218" t="s">
        <v>83</v>
      </c>
      <c r="AY282" s="19" t="s">
        <v>188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9" t="s">
        <v>81</v>
      </c>
      <c r="BK282" s="219">
        <f>ROUND(I282*H282,2)</f>
        <v>0</v>
      </c>
      <c r="BL282" s="19" t="s">
        <v>283</v>
      </c>
      <c r="BM282" s="218" t="s">
        <v>540</v>
      </c>
    </row>
    <row r="283" s="2" customFormat="1">
      <c r="A283" s="40"/>
      <c r="B283" s="41"/>
      <c r="C283" s="42"/>
      <c r="D283" s="220" t="s">
        <v>203</v>
      </c>
      <c r="E283" s="42"/>
      <c r="F283" s="221" t="s">
        <v>541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203</v>
      </c>
      <c r="AU283" s="19" t="s">
        <v>83</v>
      </c>
    </row>
    <row r="284" s="13" customFormat="1">
      <c r="A284" s="13"/>
      <c r="B284" s="225"/>
      <c r="C284" s="226"/>
      <c r="D284" s="227" t="s">
        <v>205</v>
      </c>
      <c r="E284" s="228" t="s">
        <v>21</v>
      </c>
      <c r="F284" s="229" t="s">
        <v>94</v>
      </c>
      <c r="G284" s="226"/>
      <c r="H284" s="230">
        <v>385.95999999999998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205</v>
      </c>
      <c r="AU284" s="236" t="s">
        <v>83</v>
      </c>
      <c r="AV284" s="13" t="s">
        <v>83</v>
      </c>
      <c r="AW284" s="13" t="s">
        <v>34</v>
      </c>
      <c r="AX284" s="13" t="s">
        <v>81</v>
      </c>
      <c r="AY284" s="236" t="s">
        <v>188</v>
      </c>
    </row>
    <row r="285" s="2" customFormat="1" ht="24.15" customHeight="1">
      <c r="A285" s="40"/>
      <c r="B285" s="41"/>
      <c r="C285" s="237" t="s">
        <v>542</v>
      </c>
      <c r="D285" s="237" t="s">
        <v>207</v>
      </c>
      <c r="E285" s="238" t="s">
        <v>543</v>
      </c>
      <c r="F285" s="239" t="s">
        <v>544</v>
      </c>
      <c r="G285" s="240" t="s">
        <v>96</v>
      </c>
      <c r="H285" s="241">
        <v>443.85399999999998</v>
      </c>
      <c r="I285" s="242"/>
      <c r="J285" s="243">
        <f>ROUND(I285*H285,2)</f>
        <v>0</v>
      </c>
      <c r="K285" s="239" t="s">
        <v>201</v>
      </c>
      <c r="L285" s="244"/>
      <c r="M285" s="245" t="s">
        <v>21</v>
      </c>
      <c r="N285" s="246" t="s">
        <v>44</v>
      </c>
      <c r="O285" s="86"/>
      <c r="P285" s="216">
        <f>O285*H285</f>
        <v>0</v>
      </c>
      <c r="Q285" s="216">
        <v>0.0047000000000000002</v>
      </c>
      <c r="R285" s="216">
        <f>Q285*H285</f>
        <v>2.0861138000000001</v>
      </c>
      <c r="S285" s="216">
        <v>0</v>
      </c>
      <c r="T285" s="217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8" t="s">
        <v>377</v>
      </c>
      <c r="AT285" s="218" t="s">
        <v>207</v>
      </c>
      <c r="AU285" s="218" t="s">
        <v>83</v>
      </c>
      <c r="AY285" s="19" t="s">
        <v>188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9" t="s">
        <v>81</v>
      </c>
      <c r="BK285" s="219">
        <f>ROUND(I285*H285,2)</f>
        <v>0</v>
      </c>
      <c r="BL285" s="19" t="s">
        <v>283</v>
      </c>
      <c r="BM285" s="218" t="s">
        <v>545</v>
      </c>
    </row>
    <row r="286" s="13" customFormat="1">
      <c r="A286" s="13"/>
      <c r="B286" s="225"/>
      <c r="C286" s="226"/>
      <c r="D286" s="227" t="s">
        <v>205</v>
      </c>
      <c r="E286" s="228" t="s">
        <v>21</v>
      </c>
      <c r="F286" s="229" t="s">
        <v>546</v>
      </c>
      <c r="G286" s="226"/>
      <c r="H286" s="230">
        <v>443.85399999999998</v>
      </c>
      <c r="I286" s="231"/>
      <c r="J286" s="226"/>
      <c r="K286" s="226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205</v>
      </c>
      <c r="AU286" s="236" t="s">
        <v>83</v>
      </c>
      <c r="AV286" s="13" t="s">
        <v>83</v>
      </c>
      <c r="AW286" s="13" t="s">
        <v>34</v>
      </c>
      <c r="AX286" s="13" t="s">
        <v>81</v>
      </c>
      <c r="AY286" s="236" t="s">
        <v>188</v>
      </c>
    </row>
    <row r="287" s="2" customFormat="1" ht="16.5" customHeight="1">
      <c r="A287" s="40"/>
      <c r="B287" s="41"/>
      <c r="C287" s="207" t="s">
        <v>547</v>
      </c>
      <c r="D287" s="207" t="s">
        <v>191</v>
      </c>
      <c r="E287" s="208" t="s">
        <v>548</v>
      </c>
      <c r="F287" s="209" t="s">
        <v>549</v>
      </c>
      <c r="G287" s="210" t="s">
        <v>96</v>
      </c>
      <c r="H287" s="211">
        <v>3.1200000000000001</v>
      </c>
      <c r="I287" s="212"/>
      <c r="J287" s="213">
        <f>ROUND(I287*H287,2)</f>
        <v>0</v>
      </c>
      <c r="K287" s="209" t="s">
        <v>201</v>
      </c>
      <c r="L287" s="46"/>
      <c r="M287" s="214" t="s">
        <v>21</v>
      </c>
      <c r="N287" s="215" t="s">
        <v>44</v>
      </c>
      <c r="O287" s="86"/>
      <c r="P287" s="216">
        <f>O287*H287</f>
        <v>0</v>
      </c>
      <c r="Q287" s="216">
        <v>0.00046000000000000001</v>
      </c>
      <c r="R287" s="216">
        <f>Q287*H287</f>
        <v>0.0014352000000000002</v>
      </c>
      <c r="S287" s="216">
        <v>0</v>
      </c>
      <c r="T287" s="217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8" t="s">
        <v>283</v>
      </c>
      <c r="AT287" s="218" t="s">
        <v>191</v>
      </c>
      <c r="AU287" s="218" t="s">
        <v>83</v>
      </c>
      <c r="AY287" s="19" t="s">
        <v>188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81</v>
      </c>
      <c r="BK287" s="219">
        <f>ROUND(I287*H287,2)</f>
        <v>0</v>
      </c>
      <c r="BL287" s="19" t="s">
        <v>283</v>
      </c>
      <c r="BM287" s="218" t="s">
        <v>550</v>
      </c>
    </row>
    <row r="288" s="2" customFormat="1">
      <c r="A288" s="40"/>
      <c r="B288" s="41"/>
      <c r="C288" s="42"/>
      <c r="D288" s="220" t="s">
        <v>203</v>
      </c>
      <c r="E288" s="42"/>
      <c r="F288" s="221" t="s">
        <v>551</v>
      </c>
      <c r="G288" s="42"/>
      <c r="H288" s="42"/>
      <c r="I288" s="222"/>
      <c r="J288" s="42"/>
      <c r="K288" s="42"/>
      <c r="L288" s="46"/>
      <c r="M288" s="223"/>
      <c r="N288" s="224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203</v>
      </c>
      <c r="AU288" s="19" t="s">
        <v>83</v>
      </c>
    </row>
    <row r="289" s="14" customFormat="1">
      <c r="A289" s="14"/>
      <c r="B289" s="247"/>
      <c r="C289" s="248"/>
      <c r="D289" s="227" t="s">
        <v>205</v>
      </c>
      <c r="E289" s="249" t="s">
        <v>21</v>
      </c>
      <c r="F289" s="250" t="s">
        <v>552</v>
      </c>
      <c r="G289" s="248"/>
      <c r="H289" s="249" t="s">
        <v>21</v>
      </c>
      <c r="I289" s="251"/>
      <c r="J289" s="248"/>
      <c r="K289" s="248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205</v>
      </c>
      <c r="AU289" s="256" t="s">
        <v>83</v>
      </c>
      <c r="AV289" s="14" t="s">
        <v>81</v>
      </c>
      <c r="AW289" s="14" t="s">
        <v>34</v>
      </c>
      <c r="AX289" s="14" t="s">
        <v>73</v>
      </c>
      <c r="AY289" s="256" t="s">
        <v>188</v>
      </c>
    </row>
    <row r="290" s="13" customFormat="1">
      <c r="A290" s="13"/>
      <c r="B290" s="225"/>
      <c r="C290" s="226"/>
      <c r="D290" s="227" t="s">
        <v>205</v>
      </c>
      <c r="E290" s="228" t="s">
        <v>21</v>
      </c>
      <c r="F290" s="229" t="s">
        <v>135</v>
      </c>
      <c r="G290" s="226"/>
      <c r="H290" s="230">
        <v>3.1200000000000001</v>
      </c>
      <c r="I290" s="231"/>
      <c r="J290" s="226"/>
      <c r="K290" s="226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205</v>
      </c>
      <c r="AU290" s="236" t="s">
        <v>83</v>
      </c>
      <c r="AV290" s="13" t="s">
        <v>83</v>
      </c>
      <c r="AW290" s="13" t="s">
        <v>34</v>
      </c>
      <c r="AX290" s="13" t="s">
        <v>81</v>
      </c>
      <c r="AY290" s="236" t="s">
        <v>188</v>
      </c>
    </row>
    <row r="291" s="2" customFormat="1" ht="16.5" customHeight="1">
      <c r="A291" s="40"/>
      <c r="B291" s="41"/>
      <c r="C291" s="237" t="s">
        <v>553</v>
      </c>
      <c r="D291" s="237" t="s">
        <v>207</v>
      </c>
      <c r="E291" s="238" t="s">
        <v>554</v>
      </c>
      <c r="F291" s="239" t="s">
        <v>555</v>
      </c>
      <c r="G291" s="240" t="s">
        <v>96</v>
      </c>
      <c r="H291" s="241">
        <v>3.5880000000000001</v>
      </c>
      <c r="I291" s="242"/>
      <c r="J291" s="243">
        <f>ROUND(I291*H291,2)</f>
        <v>0</v>
      </c>
      <c r="K291" s="239" t="s">
        <v>201</v>
      </c>
      <c r="L291" s="244"/>
      <c r="M291" s="245" t="s">
        <v>21</v>
      </c>
      <c r="N291" s="246" t="s">
        <v>44</v>
      </c>
      <c r="O291" s="86"/>
      <c r="P291" s="216">
        <f>O291*H291</f>
        <v>0</v>
      </c>
      <c r="Q291" s="216">
        <v>0.0019</v>
      </c>
      <c r="R291" s="216">
        <f>Q291*H291</f>
        <v>0.0068171999999999998</v>
      </c>
      <c r="S291" s="216">
        <v>0</v>
      </c>
      <c r="T291" s="217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8" t="s">
        <v>377</v>
      </c>
      <c r="AT291" s="218" t="s">
        <v>207</v>
      </c>
      <c r="AU291" s="218" t="s">
        <v>83</v>
      </c>
      <c r="AY291" s="19" t="s">
        <v>188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81</v>
      </c>
      <c r="BK291" s="219">
        <f>ROUND(I291*H291,2)</f>
        <v>0</v>
      </c>
      <c r="BL291" s="19" t="s">
        <v>283</v>
      </c>
      <c r="BM291" s="218" t="s">
        <v>556</v>
      </c>
    </row>
    <row r="292" s="13" customFormat="1">
      <c r="A292" s="13"/>
      <c r="B292" s="225"/>
      <c r="C292" s="226"/>
      <c r="D292" s="227" t="s">
        <v>205</v>
      </c>
      <c r="E292" s="228" t="s">
        <v>21</v>
      </c>
      <c r="F292" s="229" t="s">
        <v>557</v>
      </c>
      <c r="G292" s="226"/>
      <c r="H292" s="230">
        <v>3.5880000000000001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205</v>
      </c>
      <c r="AU292" s="236" t="s">
        <v>83</v>
      </c>
      <c r="AV292" s="13" t="s">
        <v>83</v>
      </c>
      <c r="AW292" s="13" t="s">
        <v>34</v>
      </c>
      <c r="AX292" s="13" t="s">
        <v>81</v>
      </c>
      <c r="AY292" s="236" t="s">
        <v>188</v>
      </c>
    </row>
    <row r="293" s="2" customFormat="1" ht="16.5" customHeight="1">
      <c r="A293" s="40"/>
      <c r="B293" s="41"/>
      <c r="C293" s="207" t="s">
        <v>558</v>
      </c>
      <c r="D293" s="207" t="s">
        <v>191</v>
      </c>
      <c r="E293" s="208" t="s">
        <v>559</v>
      </c>
      <c r="F293" s="209" t="s">
        <v>560</v>
      </c>
      <c r="G293" s="210" t="s">
        <v>194</v>
      </c>
      <c r="H293" s="211">
        <v>8</v>
      </c>
      <c r="I293" s="212"/>
      <c r="J293" s="213">
        <f>ROUND(I293*H293,2)</f>
        <v>0</v>
      </c>
      <c r="K293" s="209" t="s">
        <v>21</v>
      </c>
      <c r="L293" s="46"/>
      <c r="M293" s="214" t="s">
        <v>21</v>
      </c>
      <c r="N293" s="215" t="s">
        <v>44</v>
      </c>
      <c r="O293" s="86"/>
      <c r="P293" s="216">
        <f>O293*H293</f>
        <v>0</v>
      </c>
      <c r="Q293" s="216">
        <v>0.0074999999999999997</v>
      </c>
      <c r="R293" s="216">
        <f>Q293*H293</f>
        <v>0.059999999999999998</v>
      </c>
      <c r="S293" s="216">
        <v>0</v>
      </c>
      <c r="T293" s="217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8" t="s">
        <v>283</v>
      </c>
      <c r="AT293" s="218" t="s">
        <v>191</v>
      </c>
      <c r="AU293" s="218" t="s">
        <v>83</v>
      </c>
      <c r="AY293" s="19" t="s">
        <v>188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9" t="s">
        <v>81</v>
      </c>
      <c r="BK293" s="219">
        <f>ROUND(I293*H293,2)</f>
        <v>0</v>
      </c>
      <c r="BL293" s="19" t="s">
        <v>283</v>
      </c>
      <c r="BM293" s="218" t="s">
        <v>561</v>
      </c>
    </row>
    <row r="294" s="2" customFormat="1">
      <c r="A294" s="40"/>
      <c r="B294" s="41"/>
      <c r="C294" s="42"/>
      <c r="D294" s="227" t="s">
        <v>223</v>
      </c>
      <c r="E294" s="42"/>
      <c r="F294" s="257" t="s">
        <v>562</v>
      </c>
      <c r="G294" s="42"/>
      <c r="H294" s="42"/>
      <c r="I294" s="222"/>
      <c r="J294" s="42"/>
      <c r="K294" s="42"/>
      <c r="L294" s="46"/>
      <c r="M294" s="223"/>
      <c r="N294" s="224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223</v>
      </c>
      <c r="AU294" s="19" t="s">
        <v>83</v>
      </c>
    </row>
    <row r="295" s="2" customFormat="1" ht="21.75" customHeight="1">
      <c r="A295" s="40"/>
      <c r="B295" s="41"/>
      <c r="C295" s="207" t="s">
        <v>563</v>
      </c>
      <c r="D295" s="207" t="s">
        <v>191</v>
      </c>
      <c r="E295" s="208" t="s">
        <v>564</v>
      </c>
      <c r="F295" s="209" t="s">
        <v>565</v>
      </c>
      <c r="G295" s="210" t="s">
        <v>130</v>
      </c>
      <c r="H295" s="211">
        <v>87.244</v>
      </c>
      <c r="I295" s="212"/>
      <c r="J295" s="213">
        <f>ROUND(I295*H295,2)</f>
        <v>0</v>
      </c>
      <c r="K295" s="209" t="s">
        <v>201</v>
      </c>
      <c r="L295" s="46"/>
      <c r="M295" s="214" t="s">
        <v>21</v>
      </c>
      <c r="N295" s="215" t="s">
        <v>44</v>
      </c>
      <c r="O295" s="86"/>
      <c r="P295" s="216">
        <f>O295*H295</f>
        <v>0</v>
      </c>
      <c r="Q295" s="216">
        <v>0.00029999999999999997</v>
      </c>
      <c r="R295" s="216">
        <f>Q295*H295</f>
        <v>0.026173199999999997</v>
      </c>
      <c r="S295" s="216">
        <v>0</v>
      </c>
      <c r="T295" s="217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8" t="s">
        <v>283</v>
      </c>
      <c r="AT295" s="218" t="s">
        <v>191</v>
      </c>
      <c r="AU295" s="218" t="s">
        <v>83</v>
      </c>
      <c r="AY295" s="19" t="s">
        <v>188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19" t="s">
        <v>81</v>
      </c>
      <c r="BK295" s="219">
        <f>ROUND(I295*H295,2)</f>
        <v>0</v>
      </c>
      <c r="BL295" s="19" t="s">
        <v>283</v>
      </c>
      <c r="BM295" s="218" t="s">
        <v>566</v>
      </c>
    </row>
    <row r="296" s="2" customFormat="1">
      <c r="A296" s="40"/>
      <c r="B296" s="41"/>
      <c r="C296" s="42"/>
      <c r="D296" s="220" t="s">
        <v>203</v>
      </c>
      <c r="E296" s="42"/>
      <c r="F296" s="221" t="s">
        <v>567</v>
      </c>
      <c r="G296" s="42"/>
      <c r="H296" s="42"/>
      <c r="I296" s="222"/>
      <c r="J296" s="42"/>
      <c r="K296" s="42"/>
      <c r="L296" s="46"/>
      <c r="M296" s="223"/>
      <c r="N296" s="224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203</v>
      </c>
      <c r="AU296" s="19" t="s">
        <v>83</v>
      </c>
    </row>
    <row r="297" s="14" customFormat="1">
      <c r="A297" s="14"/>
      <c r="B297" s="247"/>
      <c r="C297" s="248"/>
      <c r="D297" s="227" t="s">
        <v>205</v>
      </c>
      <c r="E297" s="249" t="s">
        <v>21</v>
      </c>
      <c r="F297" s="250" t="s">
        <v>568</v>
      </c>
      <c r="G297" s="248"/>
      <c r="H297" s="249" t="s">
        <v>21</v>
      </c>
      <c r="I297" s="251"/>
      <c r="J297" s="248"/>
      <c r="K297" s="248"/>
      <c r="L297" s="252"/>
      <c r="M297" s="253"/>
      <c r="N297" s="254"/>
      <c r="O297" s="254"/>
      <c r="P297" s="254"/>
      <c r="Q297" s="254"/>
      <c r="R297" s="254"/>
      <c r="S297" s="254"/>
      <c r="T297" s="25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205</v>
      </c>
      <c r="AU297" s="256" t="s">
        <v>83</v>
      </c>
      <c r="AV297" s="14" t="s">
        <v>81</v>
      </c>
      <c r="AW297" s="14" t="s">
        <v>34</v>
      </c>
      <c r="AX297" s="14" t="s">
        <v>73</v>
      </c>
      <c r="AY297" s="256" t="s">
        <v>188</v>
      </c>
    </row>
    <row r="298" s="13" customFormat="1">
      <c r="A298" s="13"/>
      <c r="B298" s="225"/>
      <c r="C298" s="226"/>
      <c r="D298" s="227" t="s">
        <v>205</v>
      </c>
      <c r="E298" s="228" t="s">
        <v>21</v>
      </c>
      <c r="F298" s="229" t="s">
        <v>569</v>
      </c>
      <c r="G298" s="226"/>
      <c r="H298" s="230">
        <v>78.840000000000003</v>
      </c>
      <c r="I298" s="231"/>
      <c r="J298" s="226"/>
      <c r="K298" s="226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205</v>
      </c>
      <c r="AU298" s="236" t="s">
        <v>83</v>
      </c>
      <c r="AV298" s="13" t="s">
        <v>83</v>
      </c>
      <c r="AW298" s="13" t="s">
        <v>34</v>
      </c>
      <c r="AX298" s="13" t="s">
        <v>73</v>
      </c>
      <c r="AY298" s="236" t="s">
        <v>188</v>
      </c>
    </row>
    <row r="299" s="14" customFormat="1">
      <c r="A299" s="14"/>
      <c r="B299" s="247"/>
      <c r="C299" s="248"/>
      <c r="D299" s="227" t="s">
        <v>205</v>
      </c>
      <c r="E299" s="249" t="s">
        <v>21</v>
      </c>
      <c r="F299" s="250" t="s">
        <v>570</v>
      </c>
      <c r="G299" s="248"/>
      <c r="H299" s="249" t="s">
        <v>21</v>
      </c>
      <c r="I299" s="251"/>
      <c r="J299" s="248"/>
      <c r="K299" s="248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205</v>
      </c>
      <c r="AU299" s="256" t="s">
        <v>83</v>
      </c>
      <c r="AV299" s="14" t="s">
        <v>81</v>
      </c>
      <c r="AW299" s="14" t="s">
        <v>34</v>
      </c>
      <c r="AX299" s="14" t="s">
        <v>73</v>
      </c>
      <c r="AY299" s="256" t="s">
        <v>188</v>
      </c>
    </row>
    <row r="300" s="13" customFormat="1">
      <c r="A300" s="13"/>
      <c r="B300" s="225"/>
      <c r="C300" s="226"/>
      <c r="D300" s="227" t="s">
        <v>205</v>
      </c>
      <c r="E300" s="228" t="s">
        <v>21</v>
      </c>
      <c r="F300" s="229" t="s">
        <v>571</v>
      </c>
      <c r="G300" s="226"/>
      <c r="H300" s="230">
        <v>5.0860000000000003</v>
      </c>
      <c r="I300" s="231"/>
      <c r="J300" s="226"/>
      <c r="K300" s="226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205</v>
      </c>
      <c r="AU300" s="236" t="s">
        <v>83</v>
      </c>
      <c r="AV300" s="13" t="s">
        <v>83</v>
      </c>
      <c r="AW300" s="13" t="s">
        <v>34</v>
      </c>
      <c r="AX300" s="13" t="s">
        <v>73</v>
      </c>
      <c r="AY300" s="236" t="s">
        <v>188</v>
      </c>
    </row>
    <row r="301" s="13" customFormat="1">
      <c r="A301" s="13"/>
      <c r="B301" s="225"/>
      <c r="C301" s="226"/>
      <c r="D301" s="227" t="s">
        <v>205</v>
      </c>
      <c r="E301" s="228" t="s">
        <v>21</v>
      </c>
      <c r="F301" s="229" t="s">
        <v>572</v>
      </c>
      <c r="G301" s="226"/>
      <c r="H301" s="230">
        <v>0.95899999999999996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205</v>
      </c>
      <c r="AU301" s="236" t="s">
        <v>83</v>
      </c>
      <c r="AV301" s="13" t="s">
        <v>83</v>
      </c>
      <c r="AW301" s="13" t="s">
        <v>34</v>
      </c>
      <c r="AX301" s="13" t="s">
        <v>73</v>
      </c>
      <c r="AY301" s="236" t="s">
        <v>188</v>
      </c>
    </row>
    <row r="302" s="13" customFormat="1">
      <c r="A302" s="13"/>
      <c r="B302" s="225"/>
      <c r="C302" s="226"/>
      <c r="D302" s="227" t="s">
        <v>205</v>
      </c>
      <c r="E302" s="228" t="s">
        <v>21</v>
      </c>
      <c r="F302" s="229" t="s">
        <v>573</v>
      </c>
      <c r="G302" s="226"/>
      <c r="H302" s="230">
        <v>1.3540000000000001</v>
      </c>
      <c r="I302" s="231"/>
      <c r="J302" s="226"/>
      <c r="K302" s="226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205</v>
      </c>
      <c r="AU302" s="236" t="s">
        <v>83</v>
      </c>
      <c r="AV302" s="13" t="s">
        <v>83</v>
      </c>
      <c r="AW302" s="13" t="s">
        <v>34</v>
      </c>
      <c r="AX302" s="13" t="s">
        <v>73</v>
      </c>
      <c r="AY302" s="236" t="s">
        <v>188</v>
      </c>
    </row>
    <row r="303" s="14" customFormat="1">
      <c r="A303" s="14"/>
      <c r="B303" s="247"/>
      <c r="C303" s="248"/>
      <c r="D303" s="227" t="s">
        <v>205</v>
      </c>
      <c r="E303" s="249" t="s">
        <v>21</v>
      </c>
      <c r="F303" s="250" t="s">
        <v>574</v>
      </c>
      <c r="G303" s="248"/>
      <c r="H303" s="249" t="s">
        <v>21</v>
      </c>
      <c r="I303" s="251"/>
      <c r="J303" s="248"/>
      <c r="K303" s="248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205</v>
      </c>
      <c r="AU303" s="256" t="s">
        <v>83</v>
      </c>
      <c r="AV303" s="14" t="s">
        <v>81</v>
      </c>
      <c r="AW303" s="14" t="s">
        <v>34</v>
      </c>
      <c r="AX303" s="14" t="s">
        <v>73</v>
      </c>
      <c r="AY303" s="256" t="s">
        <v>188</v>
      </c>
    </row>
    <row r="304" s="13" customFormat="1">
      <c r="A304" s="13"/>
      <c r="B304" s="225"/>
      <c r="C304" s="226"/>
      <c r="D304" s="227" t="s">
        <v>205</v>
      </c>
      <c r="E304" s="228" t="s">
        <v>21</v>
      </c>
      <c r="F304" s="229" t="s">
        <v>575</v>
      </c>
      <c r="G304" s="226"/>
      <c r="H304" s="230">
        <v>1.0049999999999999</v>
      </c>
      <c r="I304" s="231"/>
      <c r="J304" s="226"/>
      <c r="K304" s="226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205</v>
      </c>
      <c r="AU304" s="236" t="s">
        <v>83</v>
      </c>
      <c r="AV304" s="13" t="s">
        <v>83</v>
      </c>
      <c r="AW304" s="13" t="s">
        <v>34</v>
      </c>
      <c r="AX304" s="13" t="s">
        <v>73</v>
      </c>
      <c r="AY304" s="236" t="s">
        <v>188</v>
      </c>
    </row>
    <row r="305" s="15" customFormat="1">
      <c r="A305" s="15"/>
      <c r="B305" s="258"/>
      <c r="C305" s="259"/>
      <c r="D305" s="227" t="s">
        <v>205</v>
      </c>
      <c r="E305" s="260" t="s">
        <v>147</v>
      </c>
      <c r="F305" s="261" t="s">
        <v>257</v>
      </c>
      <c r="G305" s="259"/>
      <c r="H305" s="262">
        <v>87.244</v>
      </c>
      <c r="I305" s="263"/>
      <c r="J305" s="259"/>
      <c r="K305" s="259"/>
      <c r="L305" s="264"/>
      <c r="M305" s="265"/>
      <c r="N305" s="266"/>
      <c r="O305" s="266"/>
      <c r="P305" s="266"/>
      <c r="Q305" s="266"/>
      <c r="R305" s="266"/>
      <c r="S305" s="266"/>
      <c r="T305" s="26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8" t="s">
        <v>205</v>
      </c>
      <c r="AU305" s="268" t="s">
        <v>83</v>
      </c>
      <c r="AV305" s="15" t="s">
        <v>195</v>
      </c>
      <c r="AW305" s="15" t="s">
        <v>34</v>
      </c>
      <c r="AX305" s="15" t="s">
        <v>81</v>
      </c>
      <c r="AY305" s="268" t="s">
        <v>188</v>
      </c>
    </row>
    <row r="306" s="2" customFormat="1" ht="24.15" customHeight="1">
      <c r="A306" s="40"/>
      <c r="B306" s="41"/>
      <c r="C306" s="207" t="s">
        <v>576</v>
      </c>
      <c r="D306" s="207" t="s">
        <v>191</v>
      </c>
      <c r="E306" s="208" t="s">
        <v>577</v>
      </c>
      <c r="F306" s="209" t="s">
        <v>578</v>
      </c>
      <c r="G306" s="210" t="s">
        <v>130</v>
      </c>
      <c r="H306" s="211">
        <v>14.810000000000001</v>
      </c>
      <c r="I306" s="212"/>
      <c r="J306" s="213">
        <f>ROUND(I306*H306,2)</f>
        <v>0</v>
      </c>
      <c r="K306" s="209" t="s">
        <v>201</v>
      </c>
      <c r="L306" s="46"/>
      <c r="M306" s="214" t="s">
        <v>21</v>
      </c>
      <c r="N306" s="215" t="s">
        <v>44</v>
      </c>
      <c r="O306" s="86"/>
      <c r="P306" s="216">
        <f>O306*H306</f>
        <v>0</v>
      </c>
      <c r="Q306" s="216">
        <v>0.00059999999999999995</v>
      </c>
      <c r="R306" s="216">
        <f>Q306*H306</f>
        <v>0.0088859999999999998</v>
      </c>
      <c r="S306" s="216">
        <v>0</v>
      </c>
      <c r="T306" s="217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8" t="s">
        <v>283</v>
      </c>
      <c r="AT306" s="218" t="s">
        <v>191</v>
      </c>
      <c r="AU306" s="218" t="s">
        <v>83</v>
      </c>
      <c r="AY306" s="19" t="s">
        <v>188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19" t="s">
        <v>81</v>
      </c>
      <c r="BK306" s="219">
        <f>ROUND(I306*H306,2)</f>
        <v>0</v>
      </c>
      <c r="BL306" s="19" t="s">
        <v>283</v>
      </c>
      <c r="BM306" s="218" t="s">
        <v>579</v>
      </c>
    </row>
    <row r="307" s="2" customFormat="1">
      <c r="A307" s="40"/>
      <c r="B307" s="41"/>
      <c r="C307" s="42"/>
      <c r="D307" s="220" t="s">
        <v>203</v>
      </c>
      <c r="E307" s="42"/>
      <c r="F307" s="221" t="s">
        <v>580</v>
      </c>
      <c r="G307" s="42"/>
      <c r="H307" s="42"/>
      <c r="I307" s="222"/>
      <c r="J307" s="42"/>
      <c r="K307" s="42"/>
      <c r="L307" s="46"/>
      <c r="M307" s="223"/>
      <c r="N307" s="224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203</v>
      </c>
      <c r="AU307" s="19" t="s">
        <v>83</v>
      </c>
    </row>
    <row r="308" s="13" customFormat="1">
      <c r="A308" s="13"/>
      <c r="B308" s="225"/>
      <c r="C308" s="226"/>
      <c r="D308" s="227" t="s">
        <v>205</v>
      </c>
      <c r="E308" s="228" t="s">
        <v>21</v>
      </c>
      <c r="F308" s="229" t="s">
        <v>581</v>
      </c>
      <c r="G308" s="226"/>
      <c r="H308" s="230">
        <v>14.810000000000001</v>
      </c>
      <c r="I308" s="231"/>
      <c r="J308" s="226"/>
      <c r="K308" s="226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205</v>
      </c>
      <c r="AU308" s="236" t="s">
        <v>83</v>
      </c>
      <c r="AV308" s="13" t="s">
        <v>83</v>
      </c>
      <c r="AW308" s="13" t="s">
        <v>34</v>
      </c>
      <c r="AX308" s="13" t="s">
        <v>73</v>
      </c>
      <c r="AY308" s="236" t="s">
        <v>188</v>
      </c>
    </row>
    <row r="309" s="15" customFormat="1">
      <c r="A309" s="15"/>
      <c r="B309" s="258"/>
      <c r="C309" s="259"/>
      <c r="D309" s="227" t="s">
        <v>205</v>
      </c>
      <c r="E309" s="260" t="s">
        <v>150</v>
      </c>
      <c r="F309" s="261" t="s">
        <v>257</v>
      </c>
      <c r="G309" s="259"/>
      <c r="H309" s="262">
        <v>14.810000000000001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8" t="s">
        <v>205</v>
      </c>
      <c r="AU309" s="268" t="s">
        <v>83</v>
      </c>
      <c r="AV309" s="15" t="s">
        <v>195</v>
      </c>
      <c r="AW309" s="15" t="s">
        <v>34</v>
      </c>
      <c r="AX309" s="15" t="s">
        <v>81</v>
      </c>
      <c r="AY309" s="268" t="s">
        <v>188</v>
      </c>
    </row>
    <row r="310" s="2" customFormat="1" ht="24.15" customHeight="1">
      <c r="A310" s="40"/>
      <c r="B310" s="41"/>
      <c r="C310" s="207" t="s">
        <v>582</v>
      </c>
      <c r="D310" s="207" t="s">
        <v>191</v>
      </c>
      <c r="E310" s="208" t="s">
        <v>583</v>
      </c>
      <c r="F310" s="209" t="s">
        <v>584</v>
      </c>
      <c r="G310" s="210" t="s">
        <v>130</v>
      </c>
      <c r="H310" s="211">
        <v>1.02</v>
      </c>
      <c r="I310" s="212"/>
      <c r="J310" s="213">
        <f>ROUND(I310*H310,2)</f>
        <v>0</v>
      </c>
      <c r="K310" s="209" t="s">
        <v>201</v>
      </c>
      <c r="L310" s="46"/>
      <c r="M310" s="214" t="s">
        <v>21</v>
      </c>
      <c r="N310" s="215" t="s">
        <v>44</v>
      </c>
      <c r="O310" s="86"/>
      <c r="P310" s="216">
        <f>O310*H310</f>
        <v>0</v>
      </c>
      <c r="Q310" s="216">
        <v>0.00059999999999999995</v>
      </c>
      <c r="R310" s="216">
        <f>Q310*H310</f>
        <v>0.00061199999999999991</v>
      </c>
      <c r="S310" s="216">
        <v>0</v>
      </c>
      <c r="T310" s="217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8" t="s">
        <v>283</v>
      </c>
      <c r="AT310" s="218" t="s">
        <v>191</v>
      </c>
      <c r="AU310" s="218" t="s">
        <v>83</v>
      </c>
      <c r="AY310" s="19" t="s">
        <v>188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19" t="s">
        <v>81</v>
      </c>
      <c r="BK310" s="219">
        <f>ROUND(I310*H310,2)</f>
        <v>0</v>
      </c>
      <c r="BL310" s="19" t="s">
        <v>283</v>
      </c>
      <c r="BM310" s="218" t="s">
        <v>585</v>
      </c>
    </row>
    <row r="311" s="2" customFormat="1">
      <c r="A311" s="40"/>
      <c r="B311" s="41"/>
      <c r="C311" s="42"/>
      <c r="D311" s="220" t="s">
        <v>203</v>
      </c>
      <c r="E311" s="42"/>
      <c r="F311" s="221" t="s">
        <v>586</v>
      </c>
      <c r="G311" s="42"/>
      <c r="H311" s="42"/>
      <c r="I311" s="222"/>
      <c r="J311" s="42"/>
      <c r="K311" s="42"/>
      <c r="L311" s="46"/>
      <c r="M311" s="223"/>
      <c r="N311" s="224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203</v>
      </c>
      <c r="AU311" s="19" t="s">
        <v>83</v>
      </c>
    </row>
    <row r="312" s="13" customFormat="1">
      <c r="A312" s="13"/>
      <c r="B312" s="225"/>
      <c r="C312" s="226"/>
      <c r="D312" s="227" t="s">
        <v>205</v>
      </c>
      <c r="E312" s="228" t="s">
        <v>21</v>
      </c>
      <c r="F312" s="229" t="s">
        <v>155</v>
      </c>
      <c r="G312" s="226"/>
      <c r="H312" s="230">
        <v>1.02</v>
      </c>
      <c r="I312" s="231"/>
      <c r="J312" s="226"/>
      <c r="K312" s="226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205</v>
      </c>
      <c r="AU312" s="236" t="s">
        <v>83</v>
      </c>
      <c r="AV312" s="13" t="s">
        <v>83</v>
      </c>
      <c r="AW312" s="13" t="s">
        <v>34</v>
      </c>
      <c r="AX312" s="13" t="s">
        <v>73</v>
      </c>
      <c r="AY312" s="236" t="s">
        <v>188</v>
      </c>
    </row>
    <row r="313" s="15" customFormat="1">
      <c r="A313" s="15"/>
      <c r="B313" s="258"/>
      <c r="C313" s="259"/>
      <c r="D313" s="227" t="s">
        <v>205</v>
      </c>
      <c r="E313" s="260" t="s">
        <v>153</v>
      </c>
      <c r="F313" s="261" t="s">
        <v>257</v>
      </c>
      <c r="G313" s="259"/>
      <c r="H313" s="262">
        <v>1.02</v>
      </c>
      <c r="I313" s="263"/>
      <c r="J313" s="259"/>
      <c r="K313" s="259"/>
      <c r="L313" s="264"/>
      <c r="M313" s="265"/>
      <c r="N313" s="266"/>
      <c r="O313" s="266"/>
      <c r="P313" s="266"/>
      <c r="Q313" s="266"/>
      <c r="R313" s="266"/>
      <c r="S313" s="266"/>
      <c r="T313" s="267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8" t="s">
        <v>205</v>
      </c>
      <c r="AU313" s="268" t="s">
        <v>83</v>
      </c>
      <c r="AV313" s="15" t="s">
        <v>195</v>
      </c>
      <c r="AW313" s="15" t="s">
        <v>34</v>
      </c>
      <c r="AX313" s="15" t="s">
        <v>81</v>
      </c>
      <c r="AY313" s="268" t="s">
        <v>188</v>
      </c>
    </row>
    <row r="314" s="2" customFormat="1" ht="33" customHeight="1">
      <c r="A314" s="40"/>
      <c r="B314" s="41"/>
      <c r="C314" s="207" t="s">
        <v>587</v>
      </c>
      <c r="D314" s="207" t="s">
        <v>191</v>
      </c>
      <c r="E314" s="208" t="s">
        <v>588</v>
      </c>
      <c r="F314" s="209" t="s">
        <v>589</v>
      </c>
      <c r="G314" s="210" t="s">
        <v>96</v>
      </c>
      <c r="H314" s="211">
        <v>230.53399999999999</v>
      </c>
      <c r="I314" s="212"/>
      <c r="J314" s="213">
        <f>ROUND(I314*H314,2)</f>
        <v>0</v>
      </c>
      <c r="K314" s="209" t="s">
        <v>201</v>
      </c>
      <c r="L314" s="46"/>
      <c r="M314" s="214" t="s">
        <v>21</v>
      </c>
      <c r="N314" s="215" t="s">
        <v>44</v>
      </c>
      <c r="O314" s="86"/>
      <c r="P314" s="216">
        <f>O314*H314</f>
        <v>0</v>
      </c>
      <c r="Q314" s="216">
        <v>0.00013999999999999999</v>
      </c>
      <c r="R314" s="216">
        <f>Q314*H314</f>
        <v>0.032274759999999993</v>
      </c>
      <c r="S314" s="216">
        <v>0</v>
      </c>
      <c r="T314" s="217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8" t="s">
        <v>283</v>
      </c>
      <c r="AT314" s="218" t="s">
        <v>191</v>
      </c>
      <c r="AU314" s="218" t="s">
        <v>83</v>
      </c>
      <c r="AY314" s="19" t="s">
        <v>188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19" t="s">
        <v>81</v>
      </c>
      <c r="BK314" s="219">
        <f>ROUND(I314*H314,2)</f>
        <v>0</v>
      </c>
      <c r="BL314" s="19" t="s">
        <v>283</v>
      </c>
      <c r="BM314" s="218" t="s">
        <v>590</v>
      </c>
    </row>
    <row r="315" s="2" customFormat="1">
      <c r="A315" s="40"/>
      <c r="B315" s="41"/>
      <c r="C315" s="42"/>
      <c r="D315" s="220" t="s">
        <v>203</v>
      </c>
      <c r="E315" s="42"/>
      <c r="F315" s="221" t="s">
        <v>591</v>
      </c>
      <c r="G315" s="42"/>
      <c r="H315" s="42"/>
      <c r="I315" s="222"/>
      <c r="J315" s="42"/>
      <c r="K315" s="42"/>
      <c r="L315" s="46"/>
      <c r="M315" s="223"/>
      <c r="N315" s="224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203</v>
      </c>
      <c r="AU315" s="19" t="s">
        <v>83</v>
      </c>
    </row>
    <row r="316" s="14" customFormat="1">
      <c r="A316" s="14"/>
      <c r="B316" s="247"/>
      <c r="C316" s="248"/>
      <c r="D316" s="227" t="s">
        <v>205</v>
      </c>
      <c r="E316" s="249" t="s">
        <v>21</v>
      </c>
      <c r="F316" s="250" t="s">
        <v>592</v>
      </c>
      <c r="G316" s="248"/>
      <c r="H316" s="249" t="s">
        <v>21</v>
      </c>
      <c r="I316" s="251"/>
      <c r="J316" s="248"/>
      <c r="K316" s="248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205</v>
      </c>
      <c r="AU316" s="256" t="s">
        <v>83</v>
      </c>
      <c r="AV316" s="14" t="s">
        <v>81</v>
      </c>
      <c r="AW316" s="14" t="s">
        <v>34</v>
      </c>
      <c r="AX316" s="14" t="s">
        <v>73</v>
      </c>
      <c r="AY316" s="256" t="s">
        <v>188</v>
      </c>
    </row>
    <row r="317" s="14" customFormat="1">
      <c r="A317" s="14"/>
      <c r="B317" s="247"/>
      <c r="C317" s="248"/>
      <c r="D317" s="227" t="s">
        <v>205</v>
      </c>
      <c r="E317" s="249" t="s">
        <v>21</v>
      </c>
      <c r="F317" s="250" t="s">
        <v>593</v>
      </c>
      <c r="G317" s="248"/>
      <c r="H317" s="249" t="s">
        <v>21</v>
      </c>
      <c r="I317" s="251"/>
      <c r="J317" s="248"/>
      <c r="K317" s="248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205</v>
      </c>
      <c r="AU317" s="256" t="s">
        <v>83</v>
      </c>
      <c r="AV317" s="14" t="s">
        <v>81</v>
      </c>
      <c r="AW317" s="14" t="s">
        <v>34</v>
      </c>
      <c r="AX317" s="14" t="s">
        <v>73</v>
      </c>
      <c r="AY317" s="256" t="s">
        <v>188</v>
      </c>
    </row>
    <row r="318" s="13" customFormat="1">
      <c r="A318" s="13"/>
      <c r="B318" s="225"/>
      <c r="C318" s="226"/>
      <c r="D318" s="227" t="s">
        <v>205</v>
      </c>
      <c r="E318" s="228" t="s">
        <v>21</v>
      </c>
      <c r="F318" s="229" t="s">
        <v>594</v>
      </c>
      <c r="G318" s="226"/>
      <c r="H318" s="230">
        <v>435.464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205</v>
      </c>
      <c r="AU318" s="236" t="s">
        <v>83</v>
      </c>
      <c r="AV318" s="13" t="s">
        <v>83</v>
      </c>
      <c r="AW318" s="13" t="s">
        <v>34</v>
      </c>
      <c r="AX318" s="13" t="s">
        <v>73</v>
      </c>
      <c r="AY318" s="236" t="s">
        <v>188</v>
      </c>
    </row>
    <row r="319" s="13" customFormat="1">
      <c r="A319" s="13"/>
      <c r="B319" s="225"/>
      <c r="C319" s="226"/>
      <c r="D319" s="227" t="s">
        <v>205</v>
      </c>
      <c r="E319" s="228" t="s">
        <v>21</v>
      </c>
      <c r="F319" s="229" t="s">
        <v>595</v>
      </c>
      <c r="G319" s="226"/>
      <c r="H319" s="230">
        <v>-30.713999999999999</v>
      </c>
      <c r="I319" s="231"/>
      <c r="J319" s="226"/>
      <c r="K319" s="226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205</v>
      </c>
      <c r="AU319" s="236" t="s">
        <v>83</v>
      </c>
      <c r="AV319" s="13" t="s">
        <v>83</v>
      </c>
      <c r="AW319" s="13" t="s">
        <v>34</v>
      </c>
      <c r="AX319" s="13" t="s">
        <v>73</v>
      </c>
      <c r="AY319" s="236" t="s">
        <v>188</v>
      </c>
    </row>
    <row r="320" s="13" customFormat="1">
      <c r="A320" s="13"/>
      <c r="B320" s="225"/>
      <c r="C320" s="226"/>
      <c r="D320" s="227" t="s">
        <v>205</v>
      </c>
      <c r="E320" s="228" t="s">
        <v>21</v>
      </c>
      <c r="F320" s="229" t="s">
        <v>596</v>
      </c>
      <c r="G320" s="226"/>
      <c r="H320" s="230">
        <v>-3.9430000000000001</v>
      </c>
      <c r="I320" s="231"/>
      <c r="J320" s="226"/>
      <c r="K320" s="226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205</v>
      </c>
      <c r="AU320" s="236" t="s">
        <v>83</v>
      </c>
      <c r="AV320" s="13" t="s">
        <v>83</v>
      </c>
      <c r="AW320" s="13" t="s">
        <v>34</v>
      </c>
      <c r="AX320" s="13" t="s">
        <v>73</v>
      </c>
      <c r="AY320" s="236" t="s">
        <v>188</v>
      </c>
    </row>
    <row r="321" s="13" customFormat="1">
      <c r="A321" s="13"/>
      <c r="B321" s="225"/>
      <c r="C321" s="226"/>
      <c r="D321" s="227" t="s">
        <v>205</v>
      </c>
      <c r="E321" s="228" t="s">
        <v>21</v>
      </c>
      <c r="F321" s="229" t="s">
        <v>597</v>
      </c>
      <c r="G321" s="226"/>
      <c r="H321" s="230">
        <v>-1.02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205</v>
      </c>
      <c r="AU321" s="236" t="s">
        <v>83</v>
      </c>
      <c r="AV321" s="13" t="s">
        <v>83</v>
      </c>
      <c r="AW321" s="13" t="s">
        <v>34</v>
      </c>
      <c r="AX321" s="13" t="s">
        <v>73</v>
      </c>
      <c r="AY321" s="236" t="s">
        <v>188</v>
      </c>
    </row>
    <row r="322" s="13" customFormat="1">
      <c r="A322" s="13"/>
      <c r="B322" s="225"/>
      <c r="C322" s="226"/>
      <c r="D322" s="227" t="s">
        <v>205</v>
      </c>
      <c r="E322" s="228" t="s">
        <v>21</v>
      </c>
      <c r="F322" s="229" t="s">
        <v>598</v>
      </c>
      <c r="G322" s="226"/>
      <c r="H322" s="230">
        <v>-0.77200000000000002</v>
      </c>
      <c r="I322" s="231"/>
      <c r="J322" s="226"/>
      <c r="K322" s="226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205</v>
      </c>
      <c r="AU322" s="236" t="s">
        <v>83</v>
      </c>
      <c r="AV322" s="13" t="s">
        <v>83</v>
      </c>
      <c r="AW322" s="13" t="s">
        <v>34</v>
      </c>
      <c r="AX322" s="13" t="s">
        <v>73</v>
      </c>
      <c r="AY322" s="236" t="s">
        <v>188</v>
      </c>
    </row>
    <row r="323" s="13" customFormat="1">
      <c r="A323" s="13"/>
      <c r="B323" s="225"/>
      <c r="C323" s="226"/>
      <c r="D323" s="227" t="s">
        <v>205</v>
      </c>
      <c r="E323" s="228" t="s">
        <v>21</v>
      </c>
      <c r="F323" s="229" t="s">
        <v>599</v>
      </c>
      <c r="G323" s="226"/>
      <c r="H323" s="230">
        <v>-0.35599999999999998</v>
      </c>
      <c r="I323" s="231"/>
      <c r="J323" s="226"/>
      <c r="K323" s="226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205</v>
      </c>
      <c r="AU323" s="236" t="s">
        <v>83</v>
      </c>
      <c r="AV323" s="13" t="s">
        <v>83</v>
      </c>
      <c r="AW323" s="13" t="s">
        <v>34</v>
      </c>
      <c r="AX323" s="13" t="s">
        <v>73</v>
      </c>
      <c r="AY323" s="236" t="s">
        <v>188</v>
      </c>
    </row>
    <row r="324" s="16" customFormat="1">
      <c r="A324" s="16"/>
      <c r="B324" s="269"/>
      <c r="C324" s="270"/>
      <c r="D324" s="227" t="s">
        <v>205</v>
      </c>
      <c r="E324" s="271" t="s">
        <v>122</v>
      </c>
      <c r="F324" s="272" t="s">
        <v>294</v>
      </c>
      <c r="G324" s="270"/>
      <c r="H324" s="273">
        <v>398.65899999999999</v>
      </c>
      <c r="I324" s="274"/>
      <c r="J324" s="270"/>
      <c r="K324" s="270"/>
      <c r="L324" s="275"/>
      <c r="M324" s="276"/>
      <c r="N324" s="277"/>
      <c r="O324" s="277"/>
      <c r="P324" s="277"/>
      <c r="Q324" s="277"/>
      <c r="R324" s="277"/>
      <c r="S324" s="277"/>
      <c r="T324" s="278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79" t="s">
        <v>205</v>
      </c>
      <c r="AU324" s="279" t="s">
        <v>83</v>
      </c>
      <c r="AV324" s="16" t="s">
        <v>189</v>
      </c>
      <c r="AW324" s="16" t="s">
        <v>34</v>
      </c>
      <c r="AX324" s="16" t="s">
        <v>73</v>
      </c>
      <c r="AY324" s="279" t="s">
        <v>188</v>
      </c>
    </row>
    <row r="325" s="14" customFormat="1">
      <c r="A325" s="14"/>
      <c r="B325" s="247"/>
      <c r="C325" s="248"/>
      <c r="D325" s="227" t="s">
        <v>205</v>
      </c>
      <c r="E325" s="249" t="s">
        <v>21</v>
      </c>
      <c r="F325" s="250" t="s">
        <v>600</v>
      </c>
      <c r="G325" s="248"/>
      <c r="H325" s="249" t="s">
        <v>21</v>
      </c>
      <c r="I325" s="251"/>
      <c r="J325" s="248"/>
      <c r="K325" s="248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205</v>
      </c>
      <c r="AU325" s="256" t="s">
        <v>83</v>
      </c>
      <c r="AV325" s="14" t="s">
        <v>81</v>
      </c>
      <c r="AW325" s="14" t="s">
        <v>34</v>
      </c>
      <c r="AX325" s="14" t="s">
        <v>73</v>
      </c>
      <c r="AY325" s="256" t="s">
        <v>188</v>
      </c>
    </row>
    <row r="326" s="13" customFormat="1">
      <c r="A326" s="13"/>
      <c r="B326" s="225"/>
      <c r="C326" s="226"/>
      <c r="D326" s="227" t="s">
        <v>205</v>
      </c>
      <c r="E326" s="228" t="s">
        <v>21</v>
      </c>
      <c r="F326" s="229" t="s">
        <v>601</v>
      </c>
      <c r="G326" s="226"/>
      <c r="H326" s="230">
        <v>-168.125</v>
      </c>
      <c r="I326" s="231"/>
      <c r="J326" s="226"/>
      <c r="K326" s="226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205</v>
      </c>
      <c r="AU326" s="236" t="s">
        <v>83</v>
      </c>
      <c r="AV326" s="13" t="s">
        <v>83</v>
      </c>
      <c r="AW326" s="13" t="s">
        <v>34</v>
      </c>
      <c r="AX326" s="13" t="s">
        <v>73</v>
      </c>
      <c r="AY326" s="236" t="s">
        <v>188</v>
      </c>
    </row>
    <row r="327" s="16" customFormat="1">
      <c r="A327" s="16"/>
      <c r="B327" s="269"/>
      <c r="C327" s="270"/>
      <c r="D327" s="227" t="s">
        <v>205</v>
      </c>
      <c r="E327" s="271" t="s">
        <v>21</v>
      </c>
      <c r="F327" s="272" t="s">
        <v>294</v>
      </c>
      <c r="G327" s="270"/>
      <c r="H327" s="273">
        <v>-168.125</v>
      </c>
      <c r="I327" s="274"/>
      <c r="J327" s="270"/>
      <c r="K327" s="270"/>
      <c r="L327" s="275"/>
      <c r="M327" s="276"/>
      <c r="N327" s="277"/>
      <c r="O327" s="277"/>
      <c r="P327" s="277"/>
      <c r="Q327" s="277"/>
      <c r="R327" s="277"/>
      <c r="S327" s="277"/>
      <c r="T327" s="278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79" t="s">
        <v>205</v>
      </c>
      <c r="AU327" s="279" t="s">
        <v>83</v>
      </c>
      <c r="AV327" s="16" t="s">
        <v>189</v>
      </c>
      <c r="AW327" s="16" t="s">
        <v>34</v>
      </c>
      <c r="AX327" s="16" t="s">
        <v>73</v>
      </c>
      <c r="AY327" s="279" t="s">
        <v>188</v>
      </c>
    </row>
    <row r="328" s="15" customFormat="1">
      <c r="A328" s="15"/>
      <c r="B328" s="258"/>
      <c r="C328" s="259"/>
      <c r="D328" s="227" t="s">
        <v>205</v>
      </c>
      <c r="E328" s="260" t="s">
        <v>21</v>
      </c>
      <c r="F328" s="261" t="s">
        <v>257</v>
      </c>
      <c r="G328" s="259"/>
      <c r="H328" s="262">
        <v>230.53399999999999</v>
      </c>
      <c r="I328" s="263"/>
      <c r="J328" s="259"/>
      <c r="K328" s="259"/>
      <c r="L328" s="264"/>
      <c r="M328" s="265"/>
      <c r="N328" s="266"/>
      <c r="O328" s="266"/>
      <c r="P328" s="266"/>
      <c r="Q328" s="266"/>
      <c r="R328" s="266"/>
      <c r="S328" s="266"/>
      <c r="T328" s="26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8" t="s">
        <v>205</v>
      </c>
      <c r="AU328" s="268" t="s">
        <v>83</v>
      </c>
      <c r="AV328" s="15" t="s">
        <v>195</v>
      </c>
      <c r="AW328" s="15" t="s">
        <v>34</v>
      </c>
      <c r="AX328" s="15" t="s">
        <v>81</v>
      </c>
      <c r="AY328" s="268" t="s">
        <v>188</v>
      </c>
    </row>
    <row r="329" s="2" customFormat="1" ht="33" customHeight="1">
      <c r="A329" s="40"/>
      <c r="B329" s="41"/>
      <c r="C329" s="207" t="s">
        <v>602</v>
      </c>
      <c r="D329" s="207" t="s">
        <v>191</v>
      </c>
      <c r="E329" s="208" t="s">
        <v>603</v>
      </c>
      <c r="F329" s="209" t="s">
        <v>604</v>
      </c>
      <c r="G329" s="210" t="s">
        <v>96</v>
      </c>
      <c r="H329" s="211">
        <v>113.846</v>
      </c>
      <c r="I329" s="212"/>
      <c r="J329" s="213">
        <f>ROUND(I329*H329,2)</f>
        <v>0</v>
      </c>
      <c r="K329" s="209" t="s">
        <v>201</v>
      </c>
      <c r="L329" s="46"/>
      <c r="M329" s="214" t="s">
        <v>21</v>
      </c>
      <c r="N329" s="215" t="s">
        <v>44</v>
      </c>
      <c r="O329" s="86"/>
      <c r="P329" s="216">
        <f>O329*H329</f>
        <v>0</v>
      </c>
      <c r="Q329" s="216">
        <v>0.00027999999999999998</v>
      </c>
      <c r="R329" s="216">
        <f>Q329*H329</f>
        <v>0.031876879999999996</v>
      </c>
      <c r="S329" s="216">
        <v>0</v>
      </c>
      <c r="T329" s="217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8" t="s">
        <v>283</v>
      </c>
      <c r="AT329" s="218" t="s">
        <v>191</v>
      </c>
      <c r="AU329" s="218" t="s">
        <v>83</v>
      </c>
      <c r="AY329" s="19" t="s">
        <v>188</v>
      </c>
      <c r="BE329" s="219">
        <f>IF(N329="základní",J329,0)</f>
        <v>0</v>
      </c>
      <c r="BF329" s="219">
        <f>IF(N329="snížená",J329,0)</f>
        <v>0</v>
      </c>
      <c r="BG329" s="219">
        <f>IF(N329="zákl. přenesená",J329,0)</f>
        <v>0</v>
      </c>
      <c r="BH329" s="219">
        <f>IF(N329="sníž. přenesená",J329,0)</f>
        <v>0</v>
      </c>
      <c r="BI329" s="219">
        <f>IF(N329="nulová",J329,0)</f>
        <v>0</v>
      </c>
      <c r="BJ329" s="19" t="s">
        <v>81</v>
      </c>
      <c r="BK329" s="219">
        <f>ROUND(I329*H329,2)</f>
        <v>0</v>
      </c>
      <c r="BL329" s="19" t="s">
        <v>283</v>
      </c>
      <c r="BM329" s="218" t="s">
        <v>605</v>
      </c>
    </row>
    <row r="330" s="2" customFormat="1">
      <c r="A330" s="40"/>
      <c r="B330" s="41"/>
      <c r="C330" s="42"/>
      <c r="D330" s="220" t="s">
        <v>203</v>
      </c>
      <c r="E330" s="42"/>
      <c r="F330" s="221" t="s">
        <v>606</v>
      </c>
      <c r="G330" s="42"/>
      <c r="H330" s="42"/>
      <c r="I330" s="222"/>
      <c r="J330" s="42"/>
      <c r="K330" s="42"/>
      <c r="L330" s="46"/>
      <c r="M330" s="223"/>
      <c r="N330" s="224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203</v>
      </c>
      <c r="AU330" s="19" t="s">
        <v>83</v>
      </c>
    </row>
    <row r="331" s="14" customFormat="1">
      <c r="A331" s="14"/>
      <c r="B331" s="247"/>
      <c r="C331" s="248"/>
      <c r="D331" s="227" t="s">
        <v>205</v>
      </c>
      <c r="E331" s="249" t="s">
        <v>21</v>
      </c>
      <c r="F331" s="250" t="s">
        <v>592</v>
      </c>
      <c r="G331" s="248"/>
      <c r="H331" s="249" t="s">
        <v>21</v>
      </c>
      <c r="I331" s="251"/>
      <c r="J331" s="248"/>
      <c r="K331" s="248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205</v>
      </c>
      <c r="AU331" s="256" t="s">
        <v>83</v>
      </c>
      <c r="AV331" s="14" t="s">
        <v>81</v>
      </c>
      <c r="AW331" s="14" t="s">
        <v>34</v>
      </c>
      <c r="AX331" s="14" t="s">
        <v>73</v>
      </c>
      <c r="AY331" s="256" t="s">
        <v>188</v>
      </c>
    </row>
    <row r="332" s="13" customFormat="1">
      <c r="A332" s="13"/>
      <c r="B332" s="225"/>
      <c r="C332" s="226"/>
      <c r="D332" s="227" t="s">
        <v>205</v>
      </c>
      <c r="E332" s="228" t="s">
        <v>21</v>
      </c>
      <c r="F332" s="229" t="s">
        <v>607</v>
      </c>
      <c r="G332" s="226"/>
      <c r="H332" s="230">
        <v>96.316000000000002</v>
      </c>
      <c r="I332" s="231"/>
      <c r="J332" s="226"/>
      <c r="K332" s="226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205</v>
      </c>
      <c r="AU332" s="236" t="s">
        <v>83</v>
      </c>
      <c r="AV332" s="13" t="s">
        <v>83</v>
      </c>
      <c r="AW332" s="13" t="s">
        <v>34</v>
      </c>
      <c r="AX332" s="13" t="s">
        <v>73</v>
      </c>
      <c r="AY332" s="236" t="s">
        <v>188</v>
      </c>
    </row>
    <row r="333" s="13" customFormat="1">
      <c r="A333" s="13"/>
      <c r="B333" s="225"/>
      <c r="C333" s="226"/>
      <c r="D333" s="227" t="s">
        <v>205</v>
      </c>
      <c r="E333" s="228" t="s">
        <v>21</v>
      </c>
      <c r="F333" s="229" t="s">
        <v>608</v>
      </c>
      <c r="G333" s="226"/>
      <c r="H333" s="230">
        <v>17.530000000000001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205</v>
      </c>
      <c r="AU333" s="236" t="s">
        <v>83</v>
      </c>
      <c r="AV333" s="13" t="s">
        <v>83</v>
      </c>
      <c r="AW333" s="13" t="s">
        <v>34</v>
      </c>
      <c r="AX333" s="13" t="s">
        <v>73</v>
      </c>
      <c r="AY333" s="236" t="s">
        <v>188</v>
      </c>
    </row>
    <row r="334" s="16" customFormat="1">
      <c r="A334" s="16"/>
      <c r="B334" s="269"/>
      <c r="C334" s="270"/>
      <c r="D334" s="227" t="s">
        <v>205</v>
      </c>
      <c r="E334" s="271" t="s">
        <v>119</v>
      </c>
      <c r="F334" s="272" t="s">
        <v>294</v>
      </c>
      <c r="G334" s="270"/>
      <c r="H334" s="273">
        <v>113.846</v>
      </c>
      <c r="I334" s="274"/>
      <c r="J334" s="270"/>
      <c r="K334" s="270"/>
      <c r="L334" s="275"/>
      <c r="M334" s="276"/>
      <c r="N334" s="277"/>
      <c r="O334" s="277"/>
      <c r="P334" s="277"/>
      <c r="Q334" s="277"/>
      <c r="R334" s="277"/>
      <c r="S334" s="277"/>
      <c r="T334" s="278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79" t="s">
        <v>205</v>
      </c>
      <c r="AU334" s="279" t="s">
        <v>83</v>
      </c>
      <c r="AV334" s="16" t="s">
        <v>189</v>
      </c>
      <c r="AW334" s="16" t="s">
        <v>34</v>
      </c>
      <c r="AX334" s="16" t="s">
        <v>73</v>
      </c>
      <c r="AY334" s="279" t="s">
        <v>188</v>
      </c>
    </row>
    <row r="335" s="15" customFormat="1">
      <c r="A335" s="15"/>
      <c r="B335" s="258"/>
      <c r="C335" s="259"/>
      <c r="D335" s="227" t="s">
        <v>205</v>
      </c>
      <c r="E335" s="260" t="s">
        <v>21</v>
      </c>
      <c r="F335" s="261" t="s">
        <v>257</v>
      </c>
      <c r="G335" s="259"/>
      <c r="H335" s="262">
        <v>113.846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8" t="s">
        <v>205</v>
      </c>
      <c r="AU335" s="268" t="s">
        <v>83</v>
      </c>
      <c r="AV335" s="15" t="s">
        <v>195</v>
      </c>
      <c r="AW335" s="15" t="s">
        <v>34</v>
      </c>
      <c r="AX335" s="15" t="s">
        <v>81</v>
      </c>
      <c r="AY335" s="268" t="s">
        <v>188</v>
      </c>
    </row>
    <row r="336" s="2" customFormat="1" ht="33" customHeight="1">
      <c r="A336" s="40"/>
      <c r="B336" s="41"/>
      <c r="C336" s="207" t="s">
        <v>609</v>
      </c>
      <c r="D336" s="207" t="s">
        <v>191</v>
      </c>
      <c r="E336" s="208" t="s">
        <v>610</v>
      </c>
      <c r="F336" s="209" t="s">
        <v>611</v>
      </c>
      <c r="G336" s="210" t="s">
        <v>96</v>
      </c>
      <c r="H336" s="211">
        <v>54.279000000000003</v>
      </c>
      <c r="I336" s="212"/>
      <c r="J336" s="213">
        <f>ROUND(I336*H336,2)</f>
        <v>0</v>
      </c>
      <c r="K336" s="209" t="s">
        <v>201</v>
      </c>
      <c r="L336" s="46"/>
      <c r="M336" s="214" t="s">
        <v>21</v>
      </c>
      <c r="N336" s="215" t="s">
        <v>44</v>
      </c>
      <c r="O336" s="86"/>
      <c r="P336" s="216">
        <f>O336*H336</f>
        <v>0</v>
      </c>
      <c r="Q336" s="216">
        <v>0.00042999999999999999</v>
      </c>
      <c r="R336" s="216">
        <f>Q336*H336</f>
        <v>0.023339970000000002</v>
      </c>
      <c r="S336" s="216">
        <v>0</v>
      </c>
      <c r="T336" s="217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8" t="s">
        <v>283</v>
      </c>
      <c r="AT336" s="218" t="s">
        <v>191</v>
      </c>
      <c r="AU336" s="218" t="s">
        <v>83</v>
      </c>
      <c r="AY336" s="19" t="s">
        <v>188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19" t="s">
        <v>81</v>
      </c>
      <c r="BK336" s="219">
        <f>ROUND(I336*H336,2)</f>
        <v>0</v>
      </c>
      <c r="BL336" s="19" t="s">
        <v>283</v>
      </c>
      <c r="BM336" s="218" t="s">
        <v>612</v>
      </c>
    </row>
    <row r="337" s="2" customFormat="1">
      <c r="A337" s="40"/>
      <c r="B337" s="41"/>
      <c r="C337" s="42"/>
      <c r="D337" s="220" t="s">
        <v>203</v>
      </c>
      <c r="E337" s="42"/>
      <c r="F337" s="221" t="s">
        <v>613</v>
      </c>
      <c r="G337" s="42"/>
      <c r="H337" s="42"/>
      <c r="I337" s="222"/>
      <c r="J337" s="42"/>
      <c r="K337" s="42"/>
      <c r="L337" s="46"/>
      <c r="M337" s="223"/>
      <c r="N337" s="224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203</v>
      </c>
      <c r="AU337" s="19" t="s">
        <v>83</v>
      </c>
    </row>
    <row r="338" s="14" customFormat="1">
      <c r="A338" s="14"/>
      <c r="B338" s="247"/>
      <c r="C338" s="248"/>
      <c r="D338" s="227" t="s">
        <v>205</v>
      </c>
      <c r="E338" s="249" t="s">
        <v>21</v>
      </c>
      <c r="F338" s="250" t="s">
        <v>592</v>
      </c>
      <c r="G338" s="248"/>
      <c r="H338" s="249" t="s">
        <v>21</v>
      </c>
      <c r="I338" s="251"/>
      <c r="J338" s="248"/>
      <c r="K338" s="248"/>
      <c r="L338" s="252"/>
      <c r="M338" s="253"/>
      <c r="N338" s="254"/>
      <c r="O338" s="254"/>
      <c r="P338" s="254"/>
      <c r="Q338" s="254"/>
      <c r="R338" s="254"/>
      <c r="S338" s="254"/>
      <c r="T338" s="25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205</v>
      </c>
      <c r="AU338" s="256" t="s">
        <v>83</v>
      </c>
      <c r="AV338" s="14" t="s">
        <v>81</v>
      </c>
      <c r="AW338" s="14" t="s">
        <v>34</v>
      </c>
      <c r="AX338" s="14" t="s">
        <v>73</v>
      </c>
      <c r="AY338" s="256" t="s">
        <v>188</v>
      </c>
    </row>
    <row r="339" s="13" customFormat="1">
      <c r="A339" s="13"/>
      <c r="B339" s="225"/>
      <c r="C339" s="226"/>
      <c r="D339" s="227" t="s">
        <v>205</v>
      </c>
      <c r="E339" s="228" t="s">
        <v>21</v>
      </c>
      <c r="F339" s="229" t="s">
        <v>614</v>
      </c>
      <c r="G339" s="226"/>
      <c r="H339" s="230">
        <v>54.279000000000003</v>
      </c>
      <c r="I339" s="231"/>
      <c r="J339" s="226"/>
      <c r="K339" s="226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205</v>
      </c>
      <c r="AU339" s="236" t="s">
        <v>83</v>
      </c>
      <c r="AV339" s="13" t="s">
        <v>83</v>
      </c>
      <c r="AW339" s="13" t="s">
        <v>34</v>
      </c>
      <c r="AX339" s="13" t="s">
        <v>73</v>
      </c>
      <c r="AY339" s="236" t="s">
        <v>188</v>
      </c>
    </row>
    <row r="340" s="16" customFormat="1">
      <c r="A340" s="16"/>
      <c r="B340" s="269"/>
      <c r="C340" s="270"/>
      <c r="D340" s="227" t="s">
        <v>205</v>
      </c>
      <c r="E340" s="271" t="s">
        <v>115</v>
      </c>
      <c r="F340" s="272" t="s">
        <v>294</v>
      </c>
      <c r="G340" s="270"/>
      <c r="H340" s="273">
        <v>54.279000000000003</v>
      </c>
      <c r="I340" s="274"/>
      <c r="J340" s="270"/>
      <c r="K340" s="270"/>
      <c r="L340" s="275"/>
      <c r="M340" s="276"/>
      <c r="N340" s="277"/>
      <c r="O340" s="277"/>
      <c r="P340" s="277"/>
      <c r="Q340" s="277"/>
      <c r="R340" s="277"/>
      <c r="S340" s="277"/>
      <c r="T340" s="278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T340" s="279" t="s">
        <v>205</v>
      </c>
      <c r="AU340" s="279" t="s">
        <v>83</v>
      </c>
      <c r="AV340" s="16" t="s">
        <v>189</v>
      </c>
      <c r="AW340" s="16" t="s">
        <v>34</v>
      </c>
      <c r="AX340" s="16" t="s">
        <v>73</v>
      </c>
      <c r="AY340" s="279" t="s">
        <v>188</v>
      </c>
    </row>
    <row r="341" s="15" customFormat="1">
      <c r="A341" s="15"/>
      <c r="B341" s="258"/>
      <c r="C341" s="259"/>
      <c r="D341" s="227" t="s">
        <v>205</v>
      </c>
      <c r="E341" s="260" t="s">
        <v>21</v>
      </c>
      <c r="F341" s="261" t="s">
        <v>257</v>
      </c>
      <c r="G341" s="259"/>
      <c r="H341" s="262">
        <v>54.279000000000003</v>
      </c>
      <c r="I341" s="263"/>
      <c r="J341" s="259"/>
      <c r="K341" s="259"/>
      <c r="L341" s="264"/>
      <c r="M341" s="265"/>
      <c r="N341" s="266"/>
      <c r="O341" s="266"/>
      <c r="P341" s="266"/>
      <c r="Q341" s="266"/>
      <c r="R341" s="266"/>
      <c r="S341" s="266"/>
      <c r="T341" s="26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8" t="s">
        <v>205</v>
      </c>
      <c r="AU341" s="268" t="s">
        <v>83</v>
      </c>
      <c r="AV341" s="15" t="s">
        <v>195</v>
      </c>
      <c r="AW341" s="15" t="s">
        <v>34</v>
      </c>
      <c r="AX341" s="15" t="s">
        <v>81</v>
      </c>
      <c r="AY341" s="268" t="s">
        <v>188</v>
      </c>
    </row>
    <row r="342" s="2" customFormat="1" ht="16.5" customHeight="1">
      <c r="A342" s="40"/>
      <c r="B342" s="41"/>
      <c r="C342" s="207" t="s">
        <v>615</v>
      </c>
      <c r="D342" s="207" t="s">
        <v>191</v>
      </c>
      <c r="E342" s="208" t="s">
        <v>616</v>
      </c>
      <c r="F342" s="209" t="s">
        <v>617</v>
      </c>
      <c r="G342" s="210" t="s">
        <v>130</v>
      </c>
      <c r="H342" s="211">
        <v>91.659999999999997</v>
      </c>
      <c r="I342" s="212"/>
      <c r="J342" s="213">
        <f>ROUND(I342*H342,2)</f>
        <v>0</v>
      </c>
      <c r="K342" s="209" t="s">
        <v>21</v>
      </c>
      <c r="L342" s="46"/>
      <c r="M342" s="214" t="s">
        <v>21</v>
      </c>
      <c r="N342" s="215" t="s">
        <v>44</v>
      </c>
      <c r="O342" s="86"/>
      <c r="P342" s="216">
        <f>O342*H342</f>
        <v>0</v>
      </c>
      <c r="Q342" s="216">
        <v>0.00019249999999999999</v>
      </c>
      <c r="R342" s="216">
        <f>Q342*H342</f>
        <v>0.017644549999999998</v>
      </c>
      <c r="S342" s="216">
        <v>0</v>
      </c>
      <c r="T342" s="217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8" t="s">
        <v>283</v>
      </c>
      <c r="AT342" s="218" t="s">
        <v>191</v>
      </c>
      <c r="AU342" s="218" t="s">
        <v>83</v>
      </c>
      <c r="AY342" s="19" t="s">
        <v>188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19" t="s">
        <v>81</v>
      </c>
      <c r="BK342" s="219">
        <f>ROUND(I342*H342,2)</f>
        <v>0</v>
      </c>
      <c r="BL342" s="19" t="s">
        <v>283</v>
      </c>
      <c r="BM342" s="218" t="s">
        <v>618</v>
      </c>
    </row>
    <row r="343" s="14" customFormat="1">
      <c r="A343" s="14"/>
      <c r="B343" s="247"/>
      <c r="C343" s="248"/>
      <c r="D343" s="227" t="s">
        <v>205</v>
      </c>
      <c r="E343" s="249" t="s">
        <v>21</v>
      </c>
      <c r="F343" s="250" t="s">
        <v>619</v>
      </c>
      <c r="G343" s="248"/>
      <c r="H343" s="249" t="s">
        <v>21</v>
      </c>
      <c r="I343" s="251"/>
      <c r="J343" s="248"/>
      <c r="K343" s="248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205</v>
      </c>
      <c r="AU343" s="256" t="s">
        <v>83</v>
      </c>
      <c r="AV343" s="14" t="s">
        <v>81</v>
      </c>
      <c r="AW343" s="14" t="s">
        <v>34</v>
      </c>
      <c r="AX343" s="14" t="s">
        <v>73</v>
      </c>
      <c r="AY343" s="256" t="s">
        <v>188</v>
      </c>
    </row>
    <row r="344" s="13" customFormat="1">
      <c r="A344" s="13"/>
      <c r="B344" s="225"/>
      <c r="C344" s="226"/>
      <c r="D344" s="227" t="s">
        <v>205</v>
      </c>
      <c r="E344" s="228" t="s">
        <v>21</v>
      </c>
      <c r="F344" s="229" t="s">
        <v>620</v>
      </c>
      <c r="G344" s="226"/>
      <c r="H344" s="230">
        <v>91.659999999999997</v>
      </c>
      <c r="I344" s="231"/>
      <c r="J344" s="226"/>
      <c r="K344" s="226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205</v>
      </c>
      <c r="AU344" s="236" t="s">
        <v>83</v>
      </c>
      <c r="AV344" s="13" t="s">
        <v>83</v>
      </c>
      <c r="AW344" s="13" t="s">
        <v>34</v>
      </c>
      <c r="AX344" s="13" t="s">
        <v>81</v>
      </c>
      <c r="AY344" s="236" t="s">
        <v>188</v>
      </c>
    </row>
    <row r="345" s="2" customFormat="1" ht="16.5" customHeight="1">
      <c r="A345" s="40"/>
      <c r="B345" s="41"/>
      <c r="C345" s="237" t="s">
        <v>621</v>
      </c>
      <c r="D345" s="237" t="s">
        <v>207</v>
      </c>
      <c r="E345" s="238" t="s">
        <v>554</v>
      </c>
      <c r="F345" s="239" t="s">
        <v>555</v>
      </c>
      <c r="G345" s="240" t="s">
        <v>96</v>
      </c>
      <c r="H345" s="241">
        <v>458.45800000000003</v>
      </c>
      <c r="I345" s="242"/>
      <c r="J345" s="243">
        <f>ROUND(I345*H345,2)</f>
        <v>0</v>
      </c>
      <c r="K345" s="239" t="s">
        <v>201</v>
      </c>
      <c r="L345" s="244"/>
      <c r="M345" s="245" t="s">
        <v>21</v>
      </c>
      <c r="N345" s="246" t="s">
        <v>44</v>
      </c>
      <c r="O345" s="86"/>
      <c r="P345" s="216">
        <f>O345*H345</f>
        <v>0</v>
      </c>
      <c r="Q345" s="216">
        <v>0.0019</v>
      </c>
      <c r="R345" s="216">
        <f>Q345*H345</f>
        <v>0.87107020000000002</v>
      </c>
      <c r="S345" s="216">
        <v>0</v>
      </c>
      <c r="T345" s="217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8" t="s">
        <v>377</v>
      </c>
      <c r="AT345" s="218" t="s">
        <v>207</v>
      </c>
      <c r="AU345" s="218" t="s">
        <v>83</v>
      </c>
      <c r="AY345" s="19" t="s">
        <v>188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19" t="s">
        <v>81</v>
      </c>
      <c r="BK345" s="219">
        <f>ROUND(I345*H345,2)</f>
        <v>0</v>
      </c>
      <c r="BL345" s="19" t="s">
        <v>283</v>
      </c>
      <c r="BM345" s="218" t="s">
        <v>622</v>
      </c>
    </row>
    <row r="346" s="13" customFormat="1">
      <c r="A346" s="13"/>
      <c r="B346" s="225"/>
      <c r="C346" s="226"/>
      <c r="D346" s="227" t="s">
        <v>205</v>
      </c>
      <c r="E346" s="228" t="s">
        <v>21</v>
      </c>
      <c r="F346" s="229" t="s">
        <v>300</v>
      </c>
      <c r="G346" s="226"/>
      <c r="H346" s="230">
        <v>458.45800000000003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205</v>
      </c>
      <c r="AU346" s="236" t="s">
        <v>83</v>
      </c>
      <c r="AV346" s="13" t="s">
        <v>83</v>
      </c>
      <c r="AW346" s="13" t="s">
        <v>34</v>
      </c>
      <c r="AX346" s="13" t="s">
        <v>81</v>
      </c>
      <c r="AY346" s="236" t="s">
        <v>188</v>
      </c>
    </row>
    <row r="347" s="2" customFormat="1" ht="24.15" customHeight="1">
      <c r="A347" s="40"/>
      <c r="B347" s="41"/>
      <c r="C347" s="207" t="s">
        <v>623</v>
      </c>
      <c r="D347" s="207" t="s">
        <v>191</v>
      </c>
      <c r="E347" s="208" t="s">
        <v>624</v>
      </c>
      <c r="F347" s="209" t="s">
        <v>625</v>
      </c>
      <c r="G347" s="210" t="s">
        <v>194</v>
      </c>
      <c r="H347" s="211">
        <v>8</v>
      </c>
      <c r="I347" s="212"/>
      <c r="J347" s="213">
        <f>ROUND(I347*H347,2)</f>
        <v>0</v>
      </c>
      <c r="K347" s="209" t="s">
        <v>201</v>
      </c>
      <c r="L347" s="46"/>
      <c r="M347" s="214" t="s">
        <v>21</v>
      </c>
      <c r="N347" s="215" t="s">
        <v>44</v>
      </c>
      <c r="O347" s="86"/>
      <c r="P347" s="216">
        <f>O347*H347</f>
        <v>0</v>
      </c>
      <c r="Q347" s="216">
        <v>0.00011</v>
      </c>
      <c r="R347" s="216">
        <f>Q347*H347</f>
        <v>0.00088000000000000003</v>
      </c>
      <c r="S347" s="216">
        <v>0</v>
      </c>
      <c r="T347" s="217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8" t="s">
        <v>283</v>
      </c>
      <c r="AT347" s="218" t="s">
        <v>191</v>
      </c>
      <c r="AU347" s="218" t="s">
        <v>83</v>
      </c>
      <c r="AY347" s="19" t="s">
        <v>188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19" t="s">
        <v>81</v>
      </c>
      <c r="BK347" s="219">
        <f>ROUND(I347*H347,2)</f>
        <v>0</v>
      </c>
      <c r="BL347" s="19" t="s">
        <v>283</v>
      </c>
      <c r="BM347" s="218" t="s">
        <v>626</v>
      </c>
    </row>
    <row r="348" s="2" customFormat="1">
      <c r="A348" s="40"/>
      <c r="B348" s="41"/>
      <c r="C348" s="42"/>
      <c r="D348" s="220" t="s">
        <v>203</v>
      </c>
      <c r="E348" s="42"/>
      <c r="F348" s="221" t="s">
        <v>627</v>
      </c>
      <c r="G348" s="42"/>
      <c r="H348" s="42"/>
      <c r="I348" s="222"/>
      <c r="J348" s="42"/>
      <c r="K348" s="42"/>
      <c r="L348" s="46"/>
      <c r="M348" s="223"/>
      <c r="N348" s="224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203</v>
      </c>
      <c r="AU348" s="19" t="s">
        <v>83</v>
      </c>
    </row>
    <row r="349" s="2" customFormat="1" ht="16.5" customHeight="1">
      <c r="A349" s="40"/>
      <c r="B349" s="41"/>
      <c r="C349" s="237" t="s">
        <v>628</v>
      </c>
      <c r="D349" s="237" t="s">
        <v>207</v>
      </c>
      <c r="E349" s="238" t="s">
        <v>629</v>
      </c>
      <c r="F349" s="239" t="s">
        <v>630</v>
      </c>
      <c r="G349" s="240" t="s">
        <v>194</v>
      </c>
      <c r="H349" s="241">
        <v>8</v>
      </c>
      <c r="I349" s="242"/>
      <c r="J349" s="243">
        <f>ROUND(I349*H349,2)</f>
        <v>0</v>
      </c>
      <c r="K349" s="239" t="s">
        <v>201</v>
      </c>
      <c r="L349" s="244"/>
      <c r="M349" s="245" t="s">
        <v>21</v>
      </c>
      <c r="N349" s="246" t="s">
        <v>44</v>
      </c>
      <c r="O349" s="86"/>
      <c r="P349" s="216">
        <f>O349*H349</f>
        <v>0</v>
      </c>
      <c r="Q349" s="216">
        <v>0.00025999999999999998</v>
      </c>
      <c r="R349" s="216">
        <f>Q349*H349</f>
        <v>0.0020799999999999998</v>
      </c>
      <c r="S349" s="216">
        <v>0</v>
      </c>
      <c r="T349" s="217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8" t="s">
        <v>377</v>
      </c>
      <c r="AT349" s="218" t="s">
        <v>207</v>
      </c>
      <c r="AU349" s="218" t="s">
        <v>83</v>
      </c>
      <c r="AY349" s="19" t="s">
        <v>188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9" t="s">
        <v>81</v>
      </c>
      <c r="BK349" s="219">
        <f>ROUND(I349*H349,2)</f>
        <v>0</v>
      </c>
      <c r="BL349" s="19" t="s">
        <v>283</v>
      </c>
      <c r="BM349" s="218" t="s">
        <v>631</v>
      </c>
    </row>
    <row r="350" s="2" customFormat="1" ht="24.15" customHeight="1">
      <c r="A350" s="40"/>
      <c r="B350" s="41"/>
      <c r="C350" s="207" t="s">
        <v>632</v>
      </c>
      <c r="D350" s="207" t="s">
        <v>191</v>
      </c>
      <c r="E350" s="208" t="s">
        <v>633</v>
      </c>
      <c r="F350" s="209" t="s">
        <v>634</v>
      </c>
      <c r="G350" s="210" t="s">
        <v>96</v>
      </c>
      <c r="H350" s="211">
        <v>398.65899999999999</v>
      </c>
      <c r="I350" s="212"/>
      <c r="J350" s="213">
        <f>ROUND(I350*H350,2)</f>
        <v>0</v>
      </c>
      <c r="K350" s="209" t="s">
        <v>201</v>
      </c>
      <c r="L350" s="46"/>
      <c r="M350" s="214" t="s">
        <v>21</v>
      </c>
      <c r="N350" s="215" t="s">
        <v>44</v>
      </c>
      <c r="O350" s="86"/>
      <c r="P350" s="216">
        <f>O350*H350</f>
        <v>0</v>
      </c>
      <c r="Q350" s="216">
        <v>0</v>
      </c>
      <c r="R350" s="216">
        <f>Q350*H350</f>
        <v>0</v>
      </c>
      <c r="S350" s="216">
        <v>0.0035999999999999999</v>
      </c>
      <c r="T350" s="217">
        <f>S350*H350</f>
        <v>1.4351723999999999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8" t="s">
        <v>283</v>
      </c>
      <c r="AT350" s="218" t="s">
        <v>191</v>
      </c>
      <c r="AU350" s="218" t="s">
        <v>83</v>
      </c>
      <c r="AY350" s="19" t="s">
        <v>188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19" t="s">
        <v>81</v>
      </c>
      <c r="BK350" s="219">
        <f>ROUND(I350*H350,2)</f>
        <v>0</v>
      </c>
      <c r="BL350" s="19" t="s">
        <v>283</v>
      </c>
      <c r="BM350" s="218" t="s">
        <v>635</v>
      </c>
    </row>
    <row r="351" s="2" customFormat="1">
      <c r="A351" s="40"/>
      <c r="B351" s="41"/>
      <c r="C351" s="42"/>
      <c r="D351" s="220" t="s">
        <v>203</v>
      </c>
      <c r="E351" s="42"/>
      <c r="F351" s="221" t="s">
        <v>636</v>
      </c>
      <c r="G351" s="42"/>
      <c r="H351" s="42"/>
      <c r="I351" s="222"/>
      <c r="J351" s="42"/>
      <c r="K351" s="42"/>
      <c r="L351" s="46"/>
      <c r="M351" s="223"/>
      <c r="N351" s="224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203</v>
      </c>
      <c r="AU351" s="19" t="s">
        <v>83</v>
      </c>
    </row>
    <row r="352" s="13" customFormat="1">
      <c r="A352" s="13"/>
      <c r="B352" s="225"/>
      <c r="C352" s="226"/>
      <c r="D352" s="227" t="s">
        <v>205</v>
      </c>
      <c r="E352" s="228" t="s">
        <v>21</v>
      </c>
      <c r="F352" s="229" t="s">
        <v>594</v>
      </c>
      <c r="G352" s="226"/>
      <c r="H352" s="230">
        <v>435.464</v>
      </c>
      <c r="I352" s="231"/>
      <c r="J352" s="226"/>
      <c r="K352" s="226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205</v>
      </c>
      <c r="AU352" s="236" t="s">
        <v>83</v>
      </c>
      <c r="AV352" s="13" t="s">
        <v>83</v>
      </c>
      <c r="AW352" s="13" t="s">
        <v>34</v>
      </c>
      <c r="AX352" s="13" t="s">
        <v>73</v>
      </c>
      <c r="AY352" s="236" t="s">
        <v>188</v>
      </c>
    </row>
    <row r="353" s="13" customFormat="1">
      <c r="A353" s="13"/>
      <c r="B353" s="225"/>
      <c r="C353" s="226"/>
      <c r="D353" s="227" t="s">
        <v>205</v>
      </c>
      <c r="E353" s="228" t="s">
        <v>21</v>
      </c>
      <c r="F353" s="229" t="s">
        <v>595</v>
      </c>
      <c r="G353" s="226"/>
      <c r="H353" s="230">
        <v>-30.713999999999999</v>
      </c>
      <c r="I353" s="231"/>
      <c r="J353" s="226"/>
      <c r="K353" s="226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205</v>
      </c>
      <c r="AU353" s="236" t="s">
        <v>83</v>
      </c>
      <c r="AV353" s="13" t="s">
        <v>83</v>
      </c>
      <c r="AW353" s="13" t="s">
        <v>34</v>
      </c>
      <c r="AX353" s="13" t="s">
        <v>73</v>
      </c>
      <c r="AY353" s="236" t="s">
        <v>188</v>
      </c>
    </row>
    <row r="354" s="13" customFormat="1">
      <c r="A354" s="13"/>
      <c r="B354" s="225"/>
      <c r="C354" s="226"/>
      <c r="D354" s="227" t="s">
        <v>205</v>
      </c>
      <c r="E354" s="228" t="s">
        <v>21</v>
      </c>
      <c r="F354" s="229" t="s">
        <v>596</v>
      </c>
      <c r="G354" s="226"/>
      <c r="H354" s="230">
        <v>-3.9430000000000001</v>
      </c>
      <c r="I354" s="231"/>
      <c r="J354" s="226"/>
      <c r="K354" s="226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205</v>
      </c>
      <c r="AU354" s="236" t="s">
        <v>83</v>
      </c>
      <c r="AV354" s="13" t="s">
        <v>83</v>
      </c>
      <c r="AW354" s="13" t="s">
        <v>34</v>
      </c>
      <c r="AX354" s="13" t="s">
        <v>73</v>
      </c>
      <c r="AY354" s="236" t="s">
        <v>188</v>
      </c>
    </row>
    <row r="355" s="13" customFormat="1">
      <c r="A355" s="13"/>
      <c r="B355" s="225"/>
      <c r="C355" s="226"/>
      <c r="D355" s="227" t="s">
        <v>205</v>
      </c>
      <c r="E355" s="228" t="s">
        <v>21</v>
      </c>
      <c r="F355" s="229" t="s">
        <v>597</v>
      </c>
      <c r="G355" s="226"/>
      <c r="H355" s="230">
        <v>-1.02</v>
      </c>
      <c r="I355" s="231"/>
      <c r="J355" s="226"/>
      <c r="K355" s="226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205</v>
      </c>
      <c r="AU355" s="236" t="s">
        <v>83</v>
      </c>
      <c r="AV355" s="13" t="s">
        <v>83</v>
      </c>
      <c r="AW355" s="13" t="s">
        <v>34</v>
      </c>
      <c r="AX355" s="13" t="s">
        <v>73</v>
      </c>
      <c r="AY355" s="236" t="s">
        <v>188</v>
      </c>
    </row>
    <row r="356" s="13" customFormat="1">
      <c r="A356" s="13"/>
      <c r="B356" s="225"/>
      <c r="C356" s="226"/>
      <c r="D356" s="227" t="s">
        <v>205</v>
      </c>
      <c r="E356" s="228" t="s">
        <v>21</v>
      </c>
      <c r="F356" s="229" t="s">
        <v>598</v>
      </c>
      <c r="G356" s="226"/>
      <c r="H356" s="230">
        <v>-0.77200000000000002</v>
      </c>
      <c r="I356" s="231"/>
      <c r="J356" s="226"/>
      <c r="K356" s="226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205</v>
      </c>
      <c r="AU356" s="236" t="s">
        <v>83</v>
      </c>
      <c r="AV356" s="13" t="s">
        <v>83</v>
      </c>
      <c r="AW356" s="13" t="s">
        <v>34</v>
      </c>
      <c r="AX356" s="13" t="s">
        <v>73</v>
      </c>
      <c r="AY356" s="236" t="s">
        <v>188</v>
      </c>
    </row>
    <row r="357" s="13" customFormat="1">
      <c r="A357" s="13"/>
      <c r="B357" s="225"/>
      <c r="C357" s="226"/>
      <c r="D357" s="227" t="s">
        <v>205</v>
      </c>
      <c r="E357" s="228" t="s">
        <v>21</v>
      </c>
      <c r="F357" s="229" t="s">
        <v>599</v>
      </c>
      <c r="G357" s="226"/>
      <c r="H357" s="230">
        <v>-0.35599999999999998</v>
      </c>
      <c r="I357" s="231"/>
      <c r="J357" s="226"/>
      <c r="K357" s="226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205</v>
      </c>
      <c r="AU357" s="236" t="s">
        <v>83</v>
      </c>
      <c r="AV357" s="13" t="s">
        <v>83</v>
      </c>
      <c r="AW357" s="13" t="s">
        <v>34</v>
      </c>
      <c r="AX357" s="13" t="s">
        <v>73</v>
      </c>
      <c r="AY357" s="236" t="s">
        <v>188</v>
      </c>
    </row>
    <row r="358" s="16" customFormat="1">
      <c r="A358" s="16"/>
      <c r="B358" s="269"/>
      <c r="C358" s="270"/>
      <c r="D358" s="227" t="s">
        <v>205</v>
      </c>
      <c r="E358" s="271" t="s">
        <v>637</v>
      </c>
      <c r="F358" s="272" t="s">
        <v>294</v>
      </c>
      <c r="G358" s="270"/>
      <c r="H358" s="273">
        <v>398.65899999999999</v>
      </c>
      <c r="I358" s="274"/>
      <c r="J358" s="270"/>
      <c r="K358" s="270"/>
      <c r="L358" s="275"/>
      <c r="M358" s="276"/>
      <c r="N358" s="277"/>
      <c r="O358" s="277"/>
      <c r="P358" s="277"/>
      <c r="Q358" s="277"/>
      <c r="R358" s="277"/>
      <c r="S358" s="277"/>
      <c r="T358" s="278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79" t="s">
        <v>205</v>
      </c>
      <c r="AU358" s="279" t="s">
        <v>83</v>
      </c>
      <c r="AV358" s="16" t="s">
        <v>189</v>
      </c>
      <c r="AW358" s="16" t="s">
        <v>34</v>
      </c>
      <c r="AX358" s="16" t="s">
        <v>73</v>
      </c>
      <c r="AY358" s="279" t="s">
        <v>188</v>
      </c>
    </row>
    <row r="359" s="15" customFormat="1">
      <c r="A359" s="15"/>
      <c r="B359" s="258"/>
      <c r="C359" s="259"/>
      <c r="D359" s="227" t="s">
        <v>205</v>
      </c>
      <c r="E359" s="260" t="s">
        <v>21</v>
      </c>
      <c r="F359" s="261" t="s">
        <v>257</v>
      </c>
      <c r="G359" s="259"/>
      <c r="H359" s="262">
        <v>398.65899999999999</v>
      </c>
      <c r="I359" s="263"/>
      <c r="J359" s="259"/>
      <c r="K359" s="259"/>
      <c r="L359" s="264"/>
      <c r="M359" s="265"/>
      <c r="N359" s="266"/>
      <c r="O359" s="266"/>
      <c r="P359" s="266"/>
      <c r="Q359" s="266"/>
      <c r="R359" s="266"/>
      <c r="S359" s="266"/>
      <c r="T359" s="267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8" t="s">
        <v>205</v>
      </c>
      <c r="AU359" s="268" t="s">
        <v>83</v>
      </c>
      <c r="AV359" s="15" t="s">
        <v>195</v>
      </c>
      <c r="AW359" s="15" t="s">
        <v>34</v>
      </c>
      <c r="AX359" s="15" t="s">
        <v>81</v>
      </c>
      <c r="AY359" s="268" t="s">
        <v>188</v>
      </c>
    </row>
    <row r="360" s="2" customFormat="1" ht="16.5" customHeight="1">
      <c r="A360" s="40"/>
      <c r="B360" s="41"/>
      <c r="C360" s="207" t="s">
        <v>638</v>
      </c>
      <c r="D360" s="207" t="s">
        <v>191</v>
      </c>
      <c r="E360" s="208" t="s">
        <v>639</v>
      </c>
      <c r="F360" s="209" t="s">
        <v>640</v>
      </c>
      <c r="G360" s="210" t="s">
        <v>130</v>
      </c>
      <c r="H360" s="211">
        <v>103.074</v>
      </c>
      <c r="I360" s="212"/>
      <c r="J360" s="213">
        <f>ROUND(I360*H360,2)</f>
        <v>0</v>
      </c>
      <c r="K360" s="209" t="s">
        <v>201</v>
      </c>
      <c r="L360" s="46"/>
      <c r="M360" s="214" t="s">
        <v>21</v>
      </c>
      <c r="N360" s="215" t="s">
        <v>44</v>
      </c>
      <c r="O360" s="86"/>
      <c r="P360" s="216">
        <f>O360*H360</f>
        <v>0</v>
      </c>
      <c r="Q360" s="216">
        <v>0</v>
      </c>
      <c r="R360" s="216">
        <f>Q360*H360</f>
        <v>0</v>
      </c>
      <c r="S360" s="216">
        <v>0.0015</v>
      </c>
      <c r="T360" s="217">
        <f>S360*H360</f>
        <v>0.154611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8" t="s">
        <v>283</v>
      </c>
      <c r="AT360" s="218" t="s">
        <v>191</v>
      </c>
      <c r="AU360" s="218" t="s">
        <v>83</v>
      </c>
      <c r="AY360" s="19" t="s">
        <v>188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19" t="s">
        <v>81</v>
      </c>
      <c r="BK360" s="219">
        <f>ROUND(I360*H360,2)</f>
        <v>0</v>
      </c>
      <c r="BL360" s="19" t="s">
        <v>283</v>
      </c>
      <c r="BM360" s="218" t="s">
        <v>641</v>
      </c>
    </row>
    <row r="361" s="2" customFormat="1">
      <c r="A361" s="40"/>
      <c r="B361" s="41"/>
      <c r="C361" s="42"/>
      <c r="D361" s="220" t="s">
        <v>203</v>
      </c>
      <c r="E361" s="42"/>
      <c r="F361" s="221" t="s">
        <v>642</v>
      </c>
      <c r="G361" s="42"/>
      <c r="H361" s="42"/>
      <c r="I361" s="222"/>
      <c r="J361" s="42"/>
      <c r="K361" s="42"/>
      <c r="L361" s="46"/>
      <c r="M361" s="223"/>
      <c r="N361" s="224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203</v>
      </c>
      <c r="AU361" s="19" t="s">
        <v>83</v>
      </c>
    </row>
    <row r="362" s="14" customFormat="1">
      <c r="A362" s="14"/>
      <c r="B362" s="247"/>
      <c r="C362" s="248"/>
      <c r="D362" s="227" t="s">
        <v>205</v>
      </c>
      <c r="E362" s="249" t="s">
        <v>21</v>
      </c>
      <c r="F362" s="250" t="s">
        <v>643</v>
      </c>
      <c r="G362" s="248"/>
      <c r="H362" s="249" t="s">
        <v>21</v>
      </c>
      <c r="I362" s="251"/>
      <c r="J362" s="248"/>
      <c r="K362" s="248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205</v>
      </c>
      <c r="AU362" s="256" t="s">
        <v>83</v>
      </c>
      <c r="AV362" s="14" t="s">
        <v>81</v>
      </c>
      <c r="AW362" s="14" t="s">
        <v>34</v>
      </c>
      <c r="AX362" s="14" t="s">
        <v>73</v>
      </c>
      <c r="AY362" s="256" t="s">
        <v>188</v>
      </c>
    </row>
    <row r="363" s="13" customFormat="1">
      <c r="A363" s="13"/>
      <c r="B363" s="225"/>
      <c r="C363" s="226"/>
      <c r="D363" s="227" t="s">
        <v>205</v>
      </c>
      <c r="E363" s="228" t="s">
        <v>21</v>
      </c>
      <c r="F363" s="229" t="s">
        <v>644</v>
      </c>
      <c r="G363" s="226"/>
      <c r="H363" s="230">
        <v>103.074</v>
      </c>
      <c r="I363" s="231"/>
      <c r="J363" s="226"/>
      <c r="K363" s="226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205</v>
      </c>
      <c r="AU363" s="236" t="s">
        <v>83</v>
      </c>
      <c r="AV363" s="13" t="s">
        <v>83</v>
      </c>
      <c r="AW363" s="13" t="s">
        <v>34</v>
      </c>
      <c r="AX363" s="13" t="s">
        <v>81</v>
      </c>
      <c r="AY363" s="236" t="s">
        <v>188</v>
      </c>
    </row>
    <row r="364" s="2" customFormat="1" ht="21.75" customHeight="1">
      <c r="A364" s="40"/>
      <c r="B364" s="41"/>
      <c r="C364" s="207" t="s">
        <v>645</v>
      </c>
      <c r="D364" s="207" t="s">
        <v>191</v>
      </c>
      <c r="E364" s="208" t="s">
        <v>646</v>
      </c>
      <c r="F364" s="209" t="s">
        <v>647</v>
      </c>
      <c r="G364" s="210" t="s">
        <v>96</v>
      </c>
      <c r="H364" s="211">
        <v>398.65899999999999</v>
      </c>
      <c r="I364" s="212"/>
      <c r="J364" s="213">
        <f>ROUND(I364*H364,2)</f>
        <v>0</v>
      </c>
      <c r="K364" s="209" t="s">
        <v>201</v>
      </c>
      <c r="L364" s="46"/>
      <c r="M364" s="214" t="s">
        <v>21</v>
      </c>
      <c r="N364" s="215" t="s">
        <v>44</v>
      </c>
      <c r="O364" s="86"/>
      <c r="P364" s="216">
        <f>O364*H364</f>
        <v>0</v>
      </c>
      <c r="Q364" s="216">
        <v>0</v>
      </c>
      <c r="R364" s="216">
        <f>Q364*H364</f>
        <v>0</v>
      </c>
      <c r="S364" s="216">
        <v>0</v>
      </c>
      <c r="T364" s="217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8" t="s">
        <v>283</v>
      </c>
      <c r="AT364" s="218" t="s">
        <v>191</v>
      </c>
      <c r="AU364" s="218" t="s">
        <v>83</v>
      </c>
      <c r="AY364" s="19" t="s">
        <v>188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19" t="s">
        <v>81</v>
      </c>
      <c r="BK364" s="219">
        <f>ROUND(I364*H364,2)</f>
        <v>0</v>
      </c>
      <c r="BL364" s="19" t="s">
        <v>283</v>
      </c>
      <c r="BM364" s="218" t="s">
        <v>648</v>
      </c>
    </row>
    <row r="365" s="2" customFormat="1">
      <c r="A365" s="40"/>
      <c r="B365" s="41"/>
      <c r="C365" s="42"/>
      <c r="D365" s="220" t="s">
        <v>203</v>
      </c>
      <c r="E365" s="42"/>
      <c r="F365" s="221" t="s">
        <v>649</v>
      </c>
      <c r="G365" s="42"/>
      <c r="H365" s="42"/>
      <c r="I365" s="222"/>
      <c r="J365" s="42"/>
      <c r="K365" s="42"/>
      <c r="L365" s="46"/>
      <c r="M365" s="223"/>
      <c r="N365" s="224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203</v>
      </c>
      <c r="AU365" s="19" t="s">
        <v>83</v>
      </c>
    </row>
    <row r="366" s="13" customFormat="1">
      <c r="A366" s="13"/>
      <c r="B366" s="225"/>
      <c r="C366" s="226"/>
      <c r="D366" s="227" t="s">
        <v>205</v>
      </c>
      <c r="E366" s="228" t="s">
        <v>21</v>
      </c>
      <c r="F366" s="229" t="s">
        <v>122</v>
      </c>
      <c r="G366" s="226"/>
      <c r="H366" s="230">
        <v>398.65899999999999</v>
      </c>
      <c r="I366" s="231"/>
      <c r="J366" s="226"/>
      <c r="K366" s="226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205</v>
      </c>
      <c r="AU366" s="236" t="s">
        <v>83</v>
      </c>
      <c r="AV366" s="13" t="s">
        <v>83</v>
      </c>
      <c r="AW366" s="13" t="s">
        <v>34</v>
      </c>
      <c r="AX366" s="13" t="s">
        <v>81</v>
      </c>
      <c r="AY366" s="236" t="s">
        <v>188</v>
      </c>
    </row>
    <row r="367" s="2" customFormat="1" ht="16.5" customHeight="1">
      <c r="A367" s="40"/>
      <c r="B367" s="41"/>
      <c r="C367" s="237" t="s">
        <v>650</v>
      </c>
      <c r="D367" s="237" t="s">
        <v>207</v>
      </c>
      <c r="E367" s="238" t="s">
        <v>651</v>
      </c>
      <c r="F367" s="239" t="s">
        <v>652</v>
      </c>
      <c r="G367" s="240" t="s">
        <v>96</v>
      </c>
      <c r="H367" s="241">
        <v>458.45800000000003</v>
      </c>
      <c r="I367" s="242"/>
      <c r="J367" s="243">
        <f>ROUND(I367*H367,2)</f>
        <v>0</v>
      </c>
      <c r="K367" s="239" t="s">
        <v>201</v>
      </c>
      <c r="L367" s="244"/>
      <c r="M367" s="245" t="s">
        <v>21</v>
      </c>
      <c r="N367" s="246" t="s">
        <v>44</v>
      </c>
      <c r="O367" s="86"/>
      <c r="P367" s="216">
        <f>O367*H367</f>
        <v>0</v>
      </c>
      <c r="Q367" s="216">
        <v>0.00029999999999999997</v>
      </c>
      <c r="R367" s="216">
        <f>Q367*H367</f>
        <v>0.1375374</v>
      </c>
      <c r="S367" s="216">
        <v>0</v>
      </c>
      <c r="T367" s="217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8" t="s">
        <v>377</v>
      </c>
      <c r="AT367" s="218" t="s">
        <v>207</v>
      </c>
      <c r="AU367" s="218" t="s">
        <v>83</v>
      </c>
      <c r="AY367" s="19" t="s">
        <v>188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19" t="s">
        <v>81</v>
      </c>
      <c r="BK367" s="219">
        <f>ROUND(I367*H367,2)</f>
        <v>0</v>
      </c>
      <c r="BL367" s="19" t="s">
        <v>283</v>
      </c>
      <c r="BM367" s="218" t="s">
        <v>653</v>
      </c>
    </row>
    <row r="368" s="13" customFormat="1">
      <c r="A368" s="13"/>
      <c r="B368" s="225"/>
      <c r="C368" s="226"/>
      <c r="D368" s="227" t="s">
        <v>205</v>
      </c>
      <c r="E368" s="228" t="s">
        <v>21</v>
      </c>
      <c r="F368" s="229" t="s">
        <v>300</v>
      </c>
      <c r="G368" s="226"/>
      <c r="H368" s="230">
        <v>458.45800000000003</v>
      </c>
      <c r="I368" s="231"/>
      <c r="J368" s="226"/>
      <c r="K368" s="226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205</v>
      </c>
      <c r="AU368" s="236" t="s">
        <v>83</v>
      </c>
      <c r="AV368" s="13" t="s">
        <v>83</v>
      </c>
      <c r="AW368" s="13" t="s">
        <v>34</v>
      </c>
      <c r="AX368" s="13" t="s">
        <v>81</v>
      </c>
      <c r="AY368" s="236" t="s">
        <v>188</v>
      </c>
    </row>
    <row r="369" s="2" customFormat="1" ht="21.75" customHeight="1">
      <c r="A369" s="40"/>
      <c r="B369" s="41"/>
      <c r="C369" s="207" t="s">
        <v>654</v>
      </c>
      <c r="D369" s="207" t="s">
        <v>191</v>
      </c>
      <c r="E369" s="208" t="s">
        <v>655</v>
      </c>
      <c r="F369" s="209" t="s">
        <v>656</v>
      </c>
      <c r="G369" s="210" t="s">
        <v>96</v>
      </c>
      <c r="H369" s="211">
        <v>3.1200000000000001</v>
      </c>
      <c r="I369" s="212"/>
      <c r="J369" s="213">
        <f>ROUND(I369*H369,2)</f>
        <v>0</v>
      </c>
      <c r="K369" s="209" t="s">
        <v>201</v>
      </c>
      <c r="L369" s="46"/>
      <c r="M369" s="214" t="s">
        <v>21</v>
      </c>
      <c r="N369" s="215" t="s">
        <v>44</v>
      </c>
      <c r="O369" s="86"/>
      <c r="P369" s="216">
        <f>O369*H369</f>
        <v>0</v>
      </c>
      <c r="Q369" s="216">
        <v>0</v>
      </c>
      <c r="R369" s="216">
        <f>Q369*H369</f>
        <v>0</v>
      </c>
      <c r="S369" s="216">
        <v>0</v>
      </c>
      <c r="T369" s="217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8" t="s">
        <v>283</v>
      </c>
      <c r="AT369" s="218" t="s">
        <v>191</v>
      </c>
      <c r="AU369" s="218" t="s">
        <v>83</v>
      </c>
      <c r="AY369" s="19" t="s">
        <v>188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19" t="s">
        <v>81</v>
      </c>
      <c r="BK369" s="219">
        <f>ROUND(I369*H369,2)</f>
        <v>0</v>
      </c>
      <c r="BL369" s="19" t="s">
        <v>283</v>
      </c>
      <c r="BM369" s="218" t="s">
        <v>657</v>
      </c>
    </row>
    <row r="370" s="2" customFormat="1">
      <c r="A370" s="40"/>
      <c r="B370" s="41"/>
      <c r="C370" s="42"/>
      <c r="D370" s="220" t="s">
        <v>203</v>
      </c>
      <c r="E370" s="42"/>
      <c r="F370" s="221" t="s">
        <v>658</v>
      </c>
      <c r="G370" s="42"/>
      <c r="H370" s="42"/>
      <c r="I370" s="222"/>
      <c r="J370" s="42"/>
      <c r="K370" s="42"/>
      <c r="L370" s="46"/>
      <c r="M370" s="223"/>
      <c r="N370" s="224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203</v>
      </c>
      <c r="AU370" s="19" t="s">
        <v>83</v>
      </c>
    </row>
    <row r="371" s="14" customFormat="1">
      <c r="A371" s="14"/>
      <c r="B371" s="247"/>
      <c r="C371" s="248"/>
      <c r="D371" s="227" t="s">
        <v>205</v>
      </c>
      <c r="E371" s="249" t="s">
        <v>21</v>
      </c>
      <c r="F371" s="250" t="s">
        <v>552</v>
      </c>
      <c r="G371" s="248"/>
      <c r="H371" s="249" t="s">
        <v>21</v>
      </c>
      <c r="I371" s="251"/>
      <c r="J371" s="248"/>
      <c r="K371" s="248"/>
      <c r="L371" s="252"/>
      <c r="M371" s="253"/>
      <c r="N371" s="254"/>
      <c r="O371" s="254"/>
      <c r="P371" s="254"/>
      <c r="Q371" s="254"/>
      <c r="R371" s="254"/>
      <c r="S371" s="254"/>
      <c r="T371" s="25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6" t="s">
        <v>205</v>
      </c>
      <c r="AU371" s="256" t="s">
        <v>83</v>
      </c>
      <c r="AV371" s="14" t="s">
        <v>81</v>
      </c>
      <c r="AW371" s="14" t="s">
        <v>34</v>
      </c>
      <c r="AX371" s="14" t="s">
        <v>73</v>
      </c>
      <c r="AY371" s="256" t="s">
        <v>188</v>
      </c>
    </row>
    <row r="372" s="13" customFormat="1">
      <c r="A372" s="13"/>
      <c r="B372" s="225"/>
      <c r="C372" s="226"/>
      <c r="D372" s="227" t="s">
        <v>205</v>
      </c>
      <c r="E372" s="228" t="s">
        <v>21</v>
      </c>
      <c r="F372" s="229" t="s">
        <v>135</v>
      </c>
      <c r="G372" s="226"/>
      <c r="H372" s="230">
        <v>3.1200000000000001</v>
      </c>
      <c r="I372" s="231"/>
      <c r="J372" s="226"/>
      <c r="K372" s="226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205</v>
      </c>
      <c r="AU372" s="236" t="s">
        <v>83</v>
      </c>
      <c r="AV372" s="13" t="s">
        <v>83</v>
      </c>
      <c r="AW372" s="13" t="s">
        <v>34</v>
      </c>
      <c r="AX372" s="13" t="s">
        <v>81</v>
      </c>
      <c r="AY372" s="236" t="s">
        <v>188</v>
      </c>
    </row>
    <row r="373" s="2" customFormat="1" ht="16.5" customHeight="1">
      <c r="A373" s="40"/>
      <c r="B373" s="41"/>
      <c r="C373" s="237" t="s">
        <v>659</v>
      </c>
      <c r="D373" s="237" t="s">
        <v>207</v>
      </c>
      <c r="E373" s="238" t="s">
        <v>651</v>
      </c>
      <c r="F373" s="239" t="s">
        <v>652</v>
      </c>
      <c r="G373" s="240" t="s">
        <v>96</v>
      </c>
      <c r="H373" s="241">
        <v>3.5880000000000001</v>
      </c>
      <c r="I373" s="242"/>
      <c r="J373" s="243">
        <f>ROUND(I373*H373,2)</f>
        <v>0</v>
      </c>
      <c r="K373" s="239" t="s">
        <v>201</v>
      </c>
      <c r="L373" s="244"/>
      <c r="M373" s="245" t="s">
        <v>21</v>
      </c>
      <c r="N373" s="246" t="s">
        <v>44</v>
      </c>
      <c r="O373" s="86"/>
      <c r="P373" s="216">
        <f>O373*H373</f>
        <v>0</v>
      </c>
      <c r="Q373" s="216">
        <v>0.00029999999999999997</v>
      </c>
      <c r="R373" s="216">
        <f>Q373*H373</f>
        <v>0.0010763999999999999</v>
      </c>
      <c r="S373" s="216">
        <v>0</v>
      </c>
      <c r="T373" s="217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8" t="s">
        <v>377</v>
      </c>
      <c r="AT373" s="218" t="s">
        <v>207</v>
      </c>
      <c r="AU373" s="218" t="s">
        <v>83</v>
      </c>
      <c r="AY373" s="19" t="s">
        <v>188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19" t="s">
        <v>81</v>
      </c>
      <c r="BK373" s="219">
        <f>ROUND(I373*H373,2)</f>
        <v>0</v>
      </c>
      <c r="BL373" s="19" t="s">
        <v>283</v>
      </c>
      <c r="BM373" s="218" t="s">
        <v>660</v>
      </c>
    </row>
    <row r="374" s="13" customFormat="1">
      <c r="A374" s="13"/>
      <c r="B374" s="225"/>
      <c r="C374" s="226"/>
      <c r="D374" s="227" t="s">
        <v>205</v>
      </c>
      <c r="E374" s="228" t="s">
        <v>21</v>
      </c>
      <c r="F374" s="229" t="s">
        <v>557</v>
      </c>
      <c r="G374" s="226"/>
      <c r="H374" s="230">
        <v>3.5880000000000001</v>
      </c>
      <c r="I374" s="231"/>
      <c r="J374" s="226"/>
      <c r="K374" s="226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205</v>
      </c>
      <c r="AU374" s="236" t="s">
        <v>83</v>
      </c>
      <c r="AV374" s="13" t="s">
        <v>83</v>
      </c>
      <c r="AW374" s="13" t="s">
        <v>34</v>
      </c>
      <c r="AX374" s="13" t="s">
        <v>81</v>
      </c>
      <c r="AY374" s="236" t="s">
        <v>188</v>
      </c>
    </row>
    <row r="375" s="2" customFormat="1" ht="24.15" customHeight="1">
      <c r="A375" s="40"/>
      <c r="B375" s="41"/>
      <c r="C375" s="207" t="s">
        <v>661</v>
      </c>
      <c r="D375" s="207" t="s">
        <v>191</v>
      </c>
      <c r="E375" s="208" t="s">
        <v>662</v>
      </c>
      <c r="F375" s="209" t="s">
        <v>663</v>
      </c>
      <c r="G375" s="210" t="s">
        <v>96</v>
      </c>
      <c r="H375" s="211">
        <v>57.037999999999997</v>
      </c>
      <c r="I375" s="212"/>
      <c r="J375" s="213">
        <f>ROUND(I375*H375,2)</f>
        <v>0</v>
      </c>
      <c r="K375" s="209" t="s">
        <v>201</v>
      </c>
      <c r="L375" s="46"/>
      <c r="M375" s="214" t="s">
        <v>21</v>
      </c>
      <c r="N375" s="215" t="s">
        <v>44</v>
      </c>
      <c r="O375" s="86"/>
      <c r="P375" s="216">
        <f>O375*H375</f>
        <v>0</v>
      </c>
      <c r="Q375" s="216">
        <v>0</v>
      </c>
      <c r="R375" s="216">
        <f>Q375*H375</f>
        <v>0</v>
      </c>
      <c r="S375" s="216">
        <v>0</v>
      </c>
      <c r="T375" s="217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8" t="s">
        <v>283</v>
      </c>
      <c r="AT375" s="218" t="s">
        <v>191</v>
      </c>
      <c r="AU375" s="218" t="s">
        <v>83</v>
      </c>
      <c r="AY375" s="19" t="s">
        <v>188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19" t="s">
        <v>81</v>
      </c>
      <c r="BK375" s="219">
        <f>ROUND(I375*H375,2)</f>
        <v>0</v>
      </c>
      <c r="BL375" s="19" t="s">
        <v>283</v>
      </c>
      <c r="BM375" s="218" t="s">
        <v>664</v>
      </c>
    </row>
    <row r="376" s="2" customFormat="1">
      <c r="A376" s="40"/>
      <c r="B376" s="41"/>
      <c r="C376" s="42"/>
      <c r="D376" s="220" t="s">
        <v>203</v>
      </c>
      <c r="E376" s="42"/>
      <c r="F376" s="221" t="s">
        <v>665</v>
      </c>
      <c r="G376" s="42"/>
      <c r="H376" s="42"/>
      <c r="I376" s="222"/>
      <c r="J376" s="42"/>
      <c r="K376" s="42"/>
      <c r="L376" s="46"/>
      <c r="M376" s="223"/>
      <c r="N376" s="224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203</v>
      </c>
      <c r="AU376" s="19" t="s">
        <v>83</v>
      </c>
    </row>
    <row r="377" s="13" customFormat="1">
      <c r="A377" s="13"/>
      <c r="B377" s="225"/>
      <c r="C377" s="226"/>
      <c r="D377" s="227" t="s">
        <v>205</v>
      </c>
      <c r="E377" s="228" t="s">
        <v>21</v>
      </c>
      <c r="F377" s="229" t="s">
        <v>125</v>
      </c>
      <c r="G377" s="226"/>
      <c r="H377" s="230">
        <v>57.037999999999997</v>
      </c>
      <c r="I377" s="231"/>
      <c r="J377" s="226"/>
      <c r="K377" s="226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205</v>
      </c>
      <c r="AU377" s="236" t="s">
        <v>83</v>
      </c>
      <c r="AV377" s="13" t="s">
        <v>83</v>
      </c>
      <c r="AW377" s="13" t="s">
        <v>34</v>
      </c>
      <c r="AX377" s="13" t="s">
        <v>81</v>
      </c>
      <c r="AY377" s="236" t="s">
        <v>188</v>
      </c>
    </row>
    <row r="378" s="2" customFormat="1" ht="16.5" customHeight="1">
      <c r="A378" s="40"/>
      <c r="B378" s="41"/>
      <c r="C378" s="237" t="s">
        <v>666</v>
      </c>
      <c r="D378" s="237" t="s">
        <v>207</v>
      </c>
      <c r="E378" s="238" t="s">
        <v>521</v>
      </c>
      <c r="F378" s="239" t="s">
        <v>522</v>
      </c>
      <c r="G378" s="240" t="s">
        <v>523</v>
      </c>
      <c r="H378" s="241">
        <v>22.815000000000001</v>
      </c>
      <c r="I378" s="242"/>
      <c r="J378" s="243">
        <f>ROUND(I378*H378,2)</f>
        <v>0</v>
      </c>
      <c r="K378" s="239" t="s">
        <v>201</v>
      </c>
      <c r="L378" s="244"/>
      <c r="M378" s="245" t="s">
        <v>21</v>
      </c>
      <c r="N378" s="246" t="s">
        <v>44</v>
      </c>
      <c r="O378" s="86"/>
      <c r="P378" s="216">
        <f>O378*H378</f>
        <v>0</v>
      </c>
      <c r="Q378" s="216">
        <v>0.001</v>
      </c>
      <c r="R378" s="216">
        <f>Q378*H378</f>
        <v>0.022815000000000002</v>
      </c>
      <c r="S378" s="216">
        <v>0</v>
      </c>
      <c r="T378" s="217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8" t="s">
        <v>377</v>
      </c>
      <c r="AT378" s="218" t="s">
        <v>207</v>
      </c>
      <c r="AU378" s="218" t="s">
        <v>83</v>
      </c>
      <c r="AY378" s="19" t="s">
        <v>188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19" t="s">
        <v>81</v>
      </c>
      <c r="BK378" s="219">
        <f>ROUND(I378*H378,2)</f>
        <v>0</v>
      </c>
      <c r="BL378" s="19" t="s">
        <v>283</v>
      </c>
      <c r="BM378" s="218" t="s">
        <v>667</v>
      </c>
    </row>
    <row r="379" s="13" customFormat="1">
      <c r="A379" s="13"/>
      <c r="B379" s="225"/>
      <c r="C379" s="226"/>
      <c r="D379" s="227" t="s">
        <v>205</v>
      </c>
      <c r="E379" s="228" t="s">
        <v>21</v>
      </c>
      <c r="F379" s="229" t="s">
        <v>668</v>
      </c>
      <c r="G379" s="226"/>
      <c r="H379" s="230">
        <v>22.815000000000001</v>
      </c>
      <c r="I379" s="231"/>
      <c r="J379" s="226"/>
      <c r="K379" s="226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205</v>
      </c>
      <c r="AU379" s="236" t="s">
        <v>83</v>
      </c>
      <c r="AV379" s="13" t="s">
        <v>83</v>
      </c>
      <c r="AW379" s="13" t="s">
        <v>34</v>
      </c>
      <c r="AX379" s="13" t="s">
        <v>81</v>
      </c>
      <c r="AY379" s="236" t="s">
        <v>188</v>
      </c>
    </row>
    <row r="380" s="2" customFormat="1" ht="24.15" customHeight="1">
      <c r="A380" s="40"/>
      <c r="B380" s="41"/>
      <c r="C380" s="207" t="s">
        <v>669</v>
      </c>
      <c r="D380" s="207" t="s">
        <v>191</v>
      </c>
      <c r="E380" s="208" t="s">
        <v>670</v>
      </c>
      <c r="F380" s="209" t="s">
        <v>671</v>
      </c>
      <c r="G380" s="210" t="s">
        <v>96</v>
      </c>
      <c r="H380" s="211">
        <v>7.5490000000000004</v>
      </c>
      <c r="I380" s="212"/>
      <c r="J380" s="213">
        <f>ROUND(I380*H380,2)</f>
        <v>0</v>
      </c>
      <c r="K380" s="209" t="s">
        <v>201</v>
      </c>
      <c r="L380" s="46"/>
      <c r="M380" s="214" t="s">
        <v>21</v>
      </c>
      <c r="N380" s="215" t="s">
        <v>44</v>
      </c>
      <c r="O380" s="86"/>
      <c r="P380" s="216">
        <f>O380*H380</f>
        <v>0</v>
      </c>
      <c r="Q380" s="216">
        <v>0</v>
      </c>
      <c r="R380" s="216">
        <f>Q380*H380</f>
        <v>0</v>
      </c>
      <c r="S380" s="216">
        <v>0</v>
      </c>
      <c r="T380" s="217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8" t="s">
        <v>283</v>
      </c>
      <c r="AT380" s="218" t="s">
        <v>191</v>
      </c>
      <c r="AU380" s="218" t="s">
        <v>83</v>
      </c>
      <c r="AY380" s="19" t="s">
        <v>188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19" t="s">
        <v>81</v>
      </c>
      <c r="BK380" s="219">
        <f>ROUND(I380*H380,2)</f>
        <v>0</v>
      </c>
      <c r="BL380" s="19" t="s">
        <v>283</v>
      </c>
      <c r="BM380" s="218" t="s">
        <v>672</v>
      </c>
    </row>
    <row r="381" s="2" customFormat="1">
      <c r="A381" s="40"/>
      <c r="B381" s="41"/>
      <c r="C381" s="42"/>
      <c r="D381" s="220" t="s">
        <v>203</v>
      </c>
      <c r="E381" s="42"/>
      <c r="F381" s="221" t="s">
        <v>673</v>
      </c>
      <c r="G381" s="42"/>
      <c r="H381" s="42"/>
      <c r="I381" s="222"/>
      <c r="J381" s="42"/>
      <c r="K381" s="42"/>
      <c r="L381" s="46"/>
      <c r="M381" s="223"/>
      <c r="N381" s="224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203</v>
      </c>
      <c r="AU381" s="19" t="s">
        <v>83</v>
      </c>
    </row>
    <row r="382" s="14" customFormat="1">
      <c r="A382" s="14"/>
      <c r="B382" s="247"/>
      <c r="C382" s="248"/>
      <c r="D382" s="227" t="s">
        <v>205</v>
      </c>
      <c r="E382" s="249" t="s">
        <v>21</v>
      </c>
      <c r="F382" s="250" t="s">
        <v>674</v>
      </c>
      <c r="G382" s="248"/>
      <c r="H382" s="249" t="s">
        <v>21</v>
      </c>
      <c r="I382" s="251"/>
      <c r="J382" s="248"/>
      <c r="K382" s="248"/>
      <c r="L382" s="252"/>
      <c r="M382" s="253"/>
      <c r="N382" s="254"/>
      <c r="O382" s="254"/>
      <c r="P382" s="254"/>
      <c r="Q382" s="254"/>
      <c r="R382" s="254"/>
      <c r="S382" s="254"/>
      <c r="T382" s="25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6" t="s">
        <v>205</v>
      </c>
      <c r="AU382" s="256" t="s">
        <v>83</v>
      </c>
      <c r="AV382" s="14" t="s">
        <v>81</v>
      </c>
      <c r="AW382" s="14" t="s">
        <v>34</v>
      </c>
      <c r="AX382" s="14" t="s">
        <v>73</v>
      </c>
      <c r="AY382" s="256" t="s">
        <v>188</v>
      </c>
    </row>
    <row r="383" s="14" customFormat="1">
      <c r="A383" s="14"/>
      <c r="B383" s="247"/>
      <c r="C383" s="248"/>
      <c r="D383" s="227" t="s">
        <v>205</v>
      </c>
      <c r="E383" s="249" t="s">
        <v>21</v>
      </c>
      <c r="F383" s="250" t="s">
        <v>570</v>
      </c>
      <c r="G383" s="248"/>
      <c r="H383" s="249" t="s">
        <v>21</v>
      </c>
      <c r="I383" s="251"/>
      <c r="J383" s="248"/>
      <c r="K383" s="248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205</v>
      </c>
      <c r="AU383" s="256" t="s">
        <v>83</v>
      </c>
      <c r="AV383" s="14" t="s">
        <v>81</v>
      </c>
      <c r="AW383" s="14" t="s">
        <v>34</v>
      </c>
      <c r="AX383" s="14" t="s">
        <v>73</v>
      </c>
      <c r="AY383" s="256" t="s">
        <v>188</v>
      </c>
    </row>
    <row r="384" s="13" customFormat="1">
      <c r="A384" s="13"/>
      <c r="B384" s="225"/>
      <c r="C384" s="226"/>
      <c r="D384" s="227" t="s">
        <v>205</v>
      </c>
      <c r="E384" s="228" t="s">
        <v>21</v>
      </c>
      <c r="F384" s="229" t="s">
        <v>675</v>
      </c>
      <c r="G384" s="226"/>
      <c r="H384" s="230">
        <v>3.0510000000000002</v>
      </c>
      <c r="I384" s="231"/>
      <c r="J384" s="226"/>
      <c r="K384" s="226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205</v>
      </c>
      <c r="AU384" s="236" t="s">
        <v>83</v>
      </c>
      <c r="AV384" s="13" t="s">
        <v>83</v>
      </c>
      <c r="AW384" s="13" t="s">
        <v>34</v>
      </c>
      <c r="AX384" s="13" t="s">
        <v>73</v>
      </c>
      <c r="AY384" s="236" t="s">
        <v>188</v>
      </c>
    </row>
    <row r="385" s="13" customFormat="1">
      <c r="A385" s="13"/>
      <c r="B385" s="225"/>
      <c r="C385" s="226"/>
      <c r="D385" s="227" t="s">
        <v>205</v>
      </c>
      <c r="E385" s="228" t="s">
        <v>21</v>
      </c>
      <c r="F385" s="229" t="s">
        <v>676</v>
      </c>
      <c r="G385" s="226"/>
      <c r="H385" s="230">
        <v>0.65400000000000003</v>
      </c>
      <c r="I385" s="231"/>
      <c r="J385" s="226"/>
      <c r="K385" s="226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205</v>
      </c>
      <c r="AU385" s="236" t="s">
        <v>83</v>
      </c>
      <c r="AV385" s="13" t="s">
        <v>83</v>
      </c>
      <c r="AW385" s="13" t="s">
        <v>34</v>
      </c>
      <c r="AX385" s="13" t="s">
        <v>73</v>
      </c>
      <c r="AY385" s="236" t="s">
        <v>188</v>
      </c>
    </row>
    <row r="386" s="13" customFormat="1">
      <c r="A386" s="13"/>
      <c r="B386" s="225"/>
      <c r="C386" s="226"/>
      <c r="D386" s="227" t="s">
        <v>205</v>
      </c>
      <c r="E386" s="228" t="s">
        <v>21</v>
      </c>
      <c r="F386" s="229" t="s">
        <v>677</v>
      </c>
      <c r="G386" s="226"/>
      <c r="H386" s="230">
        <v>0.54900000000000004</v>
      </c>
      <c r="I386" s="231"/>
      <c r="J386" s="226"/>
      <c r="K386" s="226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205</v>
      </c>
      <c r="AU386" s="236" t="s">
        <v>83</v>
      </c>
      <c r="AV386" s="13" t="s">
        <v>83</v>
      </c>
      <c r="AW386" s="13" t="s">
        <v>34</v>
      </c>
      <c r="AX386" s="13" t="s">
        <v>73</v>
      </c>
      <c r="AY386" s="236" t="s">
        <v>188</v>
      </c>
    </row>
    <row r="387" s="14" customFormat="1">
      <c r="A387" s="14"/>
      <c r="B387" s="247"/>
      <c r="C387" s="248"/>
      <c r="D387" s="227" t="s">
        <v>205</v>
      </c>
      <c r="E387" s="249" t="s">
        <v>21</v>
      </c>
      <c r="F387" s="250" t="s">
        <v>574</v>
      </c>
      <c r="G387" s="248"/>
      <c r="H387" s="249" t="s">
        <v>21</v>
      </c>
      <c r="I387" s="251"/>
      <c r="J387" s="248"/>
      <c r="K387" s="248"/>
      <c r="L387" s="252"/>
      <c r="M387" s="253"/>
      <c r="N387" s="254"/>
      <c r="O387" s="254"/>
      <c r="P387" s="254"/>
      <c r="Q387" s="254"/>
      <c r="R387" s="254"/>
      <c r="S387" s="254"/>
      <c r="T387" s="25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6" t="s">
        <v>205</v>
      </c>
      <c r="AU387" s="256" t="s">
        <v>83</v>
      </c>
      <c r="AV387" s="14" t="s">
        <v>81</v>
      </c>
      <c r="AW387" s="14" t="s">
        <v>34</v>
      </c>
      <c r="AX387" s="14" t="s">
        <v>73</v>
      </c>
      <c r="AY387" s="256" t="s">
        <v>188</v>
      </c>
    </row>
    <row r="388" s="13" customFormat="1">
      <c r="A388" s="13"/>
      <c r="B388" s="225"/>
      <c r="C388" s="226"/>
      <c r="D388" s="227" t="s">
        <v>205</v>
      </c>
      <c r="E388" s="228" t="s">
        <v>21</v>
      </c>
      <c r="F388" s="229" t="s">
        <v>678</v>
      </c>
      <c r="G388" s="226"/>
      <c r="H388" s="230">
        <v>0.40699999999999997</v>
      </c>
      <c r="I388" s="231"/>
      <c r="J388" s="226"/>
      <c r="K388" s="226"/>
      <c r="L388" s="232"/>
      <c r="M388" s="233"/>
      <c r="N388" s="234"/>
      <c r="O388" s="234"/>
      <c r="P388" s="234"/>
      <c r="Q388" s="234"/>
      <c r="R388" s="234"/>
      <c r="S388" s="234"/>
      <c r="T388" s="23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6" t="s">
        <v>205</v>
      </c>
      <c r="AU388" s="236" t="s">
        <v>83</v>
      </c>
      <c r="AV388" s="13" t="s">
        <v>83</v>
      </c>
      <c r="AW388" s="13" t="s">
        <v>34</v>
      </c>
      <c r="AX388" s="13" t="s">
        <v>73</v>
      </c>
      <c r="AY388" s="236" t="s">
        <v>188</v>
      </c>
    </row>
    <row r="389" s="14" customFormat="1">
      <c r="A389" s="14"/>
      <c r="B389" s="247"/>
      <c r="C389" s="248"/>
      <c r="D389" s="227" t="s">
        <v>205</v>
      </c>
      <c r="E389" s="249" t="s">
        <v>21</v>
      </c>
      <c r="F389" s="250" t="s">
        <v>679</v>
      </c>
      <c r="G389" s="248"/>
      <c r="H389" s="249" t="s">
        <v>21</v>
      </c>
      <c r="I389" s="251"/>
      <c r="J389" s="248"/>
      <c r="K389" s="248"/>
      <c r="L389" s="252"/>
      <c r="M389" s="253"/>
      <c r="N389" s="254"/>
      <c r="O389" s="254"/>
      <c r="P389" s="254"/>
      <c r="Q389" s="254"/>
      <c r="R389" s="254"/>
      <c r="S389" s="254"/>
      <c r="T389" s="25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6" t="s">
        <v>205</v>
      </c>
      <c r="AU389" s="256" t="s">
        <v>83</v>
      </c>
      <c r="AV389" s="14" t="s">
        <v>81</v>
      </c>
      <c r="AW389" s="14" t="s">
        <v>34</v>
      </c>
      <c r="AX389" s="14" t="s">
        <v>73</v>
      </c>
      <c r="AY389" s="256" t="s">
        <v>188</v>
      </c>
    </row>
    <row r="390" s="13" customFormat="1">
      <c r="A390" s="13"/>
      <c r="B390" s="225"/>
      <c r="C390" s="226"/>
      <c r="D390" s="227" t="s">
        <v>205</v>
      </c>
      <c r="E390" s="228" t="s">
        <v>21</v>
      </c>
      <c r="F390" s="229" t="s">
        <v>680</v>
      </c>
      <c r="G390" s="226"/>
      <c r="H390" s="230">
        <v>2.8879999999999999</v>
      </c>
      <c r="I390" s="231"/>
      <c r="J390" s="226"/>
      <c r="K390" s="226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205</v>
      </c>
      <c r="AU390" s="236" t="s">
        <v>83</v>
      </c>
      <c r="AV390" s="13" t="s">
        <v>83</v>
      </c>
      <c r="AW390" s="13" t="s">
        <v>34</v>
      </c>
      <c r="AX390" s="13" t="s">
        <v>73</v>
      </c>
      <c r="AY390" s="236" t="s">
        <v>188</v>
      </c>
    </row>
    <row r="391" s="16" customFormat="1">
      <c r="A391" s="16"/>
      <c r="B391" s="269"/>
      <c r="C391" s="270"/>
      <c r="D391" s="227" t="s">
        <v>205</v>
      </c>
      <c r="E391" s="271" t="s">
        <v>132</v>
      </c>
      <c r="F391" s="272" t="s">
        <v>294</v>
      </c>
      <c r="G391" s="270"/>
      <c r="H391" s="273">
        <v>7.5490000000000004</v>
      </c>
      <c r="I391" s="274"/>
      <c r="J391" s="270"/>
      <c r="K391" s="270"/>
      <c r="L391" s="275"/>
      <c r="M391" s="276"/>
      <c r="N391" s="277"/>
      <c r="O391" s="277"/>
      <c r="P391" s="277"/>
      <c r="Q391" s="277"/>
      <c r="R391" s="277"/>
      <c r="S391" s="277"/>
      <c r="T391" s="278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T391" s="279" t="s">
        <v>205</v>
      </c>
      <c r="AU391" s="279" t="s">
        <v>83</v>
      </c>
      <c r="AV391" s="16" t="s">
        <v>189</v>
      </c>
      <c r="AW391" s="16" t="s">
        <v>34</v>
      </c>
      <c r="AX391" s="16" t="s">
        <v>73</v>
      </c>
      <c r="AY391" s="279" t="s">
        <v>188</v>
      </c>
    </row>
    <row r="392" s="15" customFormat="1">
      <c r="A392" s="15"/>
      <c r="B392" s="258"/>
      <c r="C392" s="259"/>
      <c r="D392" s="227" t="s">
        <v>205</v>
      </c>
      <c r="E392" s="260" t="s">
        <v>21</v>
      </c>
      <c r="F392" s="261" t="s">
        <v>257</v>
      </c>
      <c r="G392" s="259"/>
      <c r="H392" s="262">
        <v>7.5490000000000004</v>
      </c>
      <c r="I392" s="263"/>
      <c r="J392" s="259"/>
      <c r="K392" s="259"/>
      <c r="L392" s="264"/>
      <c r="M392" s="265"/>
      <c r="N392" s="266"/>
      <c r="O392" s="266"/>
      <c r="P392" s="266"/>
      <c r="Q392" s="266"/>
      <c r="R392" s="266"/>
      <c r="S392" s="266"/>
      <c r="T392" s="267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8" t="s">
        <v>205</v>
      </c>
      <c r="AU392" s="268" t="s">
        <v>83</v>
      </c>
      <c r="AV392" s="15" t="s">
        <v>195</v>
      </c>
      <c r="AW392" s="15" t="s">
        <v>34</v>
      </c>
      <c r="AX392" s="15" t="s">
        <v>81</v>
      </c>
      <c r="AY392" s="268" t="s">
        <v>188</v>
      </c>
    </row>
    <row r="393" s="2" customFormat="1" ht="16.5" customHeight="1">
      <c r="A393" s="40"/>
      <c r="B393" s="41"/>
      <c r="C393" s="237" t="s">
        <v>681</v>
      </c>
      <c r="D393" s="237" t="s">
        <v>207</v>
      </c>
      <c r="E393" s="238" t="s">
        <v>651</v>
      </c>
      <c r="F393" s="239" t="s">
        <v>652</v>
      </c>
      <c r="G393" s="240" t="s">
        <v>96</v>
      </c>
      <c r="H393" s="241">
        <v>9.0589999999999993</v>
      </c>
      <c r="I393" s="242"/>
      <c r="J393" s="243">
        <f>ROUND(I393*H393,2)</f>
        <v>0</v>
      </c>
      <c r="K393" s="239" t="s">
        <v>201</v>
      </c>
      <c r="L393" s="244"/>
      <c r="M393" s="245" t="s">
        <v>21</v>
      </c>
      <c r="N393" s="246" t="s">
        <v>44</v>
      </c>
      <c r="O393" s="86"/>
      <c r="P393" s="216">
        <f>O393*H393</f>
        <v>0</v>
      </c>
      <c r="Q393" s="216">
        <v>0.00029999999999999997</v>
      </c>
      <c r="R393" s="216">
        <f>Q393*H393</f>
        <v>0.0027176999999999995</v>
      </c>
      <c r="S393" s="216">
        <v>0</v>
      </c>
      <c r="T393" s="217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8" t="s">
        <v>377</v>
      </c>
      <c r="AT393" s="218" t="s">
        <v>207</v>
      </c>
      <c r="AU393" s="218" t="s">
        <v>83</v>
      </c>
      <c r="AY393" s="19" t="s">
        <v>188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19" t="s">
        <v>81</v>
      </c>
      <c r="BK393" s="219">
        <f>ROUND(I393*H393,2)</f>
        <v>0</v>
      </c>
      <c r="BL393" s="19" t="s">
        <v>283</v>
      </c>
      <c r="BM393" s="218" t="s">
        <v>682</v>
      </c>
    </row>
    <row r="394" s="13" customFormat="1">
      <c r="A394" s="13"/>
      <c r="B394" s="225"/>
      <c r="C394" s="226"/>
      <c r="D394" s="227" t="s">
        <v>205</v>
      </c>
      <c r="E394" s="228" t="s">
        <v>21</v>
      </c>
      <c r="F394" s="229" t="s">
        <v>683</v>
      </c>
      <c r="G394" s="226"/>
      <c r="H394" s="230">
        <v>9.0589999999999993</v>
      </c>
      <c r="I394" s="231"/>
      <c r="J394" s="226"/>
      <c r="K394" s="226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205</v>
      </c>
      <c r="AU394" s="236" t="s">
        <v>83</v>
      </c>
      <c r="AV394" s="13" t="s">
        <v>83</v>
      </c>
      <c r="AW394" s="13" t="s">
        <v>34</v>
      </c>
      <c r="AX394" s="13" t="s">
        <v>81</v>
      </c>
      <c r="AY394" s="236" t="s">
        <v>188</v>
      </c>
    </row>
    <row r="395" s="2" customFormat="1" ht="16.5" customHeight="1">
      <c r="A395" s="40"/>
      <c r="B395" s="41"/>
      <c r="C395" s="207" t="s">
        <v>684</v>
      </c>
      <c r="D395" s="207" t="s">
        <v>191</v>
      </c>
      <c r="E395" s="208" t="s">
        <v>685</v>
      </c>
      <c r="F395" s="209" t="s">
        <v>686</v>
      </c>
      <c r="G395" s="210" t="s">
        <v>130</v>
      </c>
      <c r="H395" s="211">
        <v>51.218000000000004</v>
      </c>
      <c r="I395" s="212"/>
      <c r="J395" s="213">
        <f>ROUND(I395*H395,2)</f>
        <v>0</v>
      </c>
      <c r="K395" s="209" t="s">
        <v>201</v>
      </c>
      <c r="L395" s="46"/>
      <c r="M395" s="214" t="s">
        <v>21</v>
      </c>
      <c r="N395" s="215" t="s">
        <v>44</v>
      </c>
      <c r="O395" s="86"/>
      <c r="P395" s="216">
        <f>O395*H395</f>
        <v>0</v>
      </c>
      <c r="Q395" s="216">
        <v>0.00032000000000000003</v>
      </c>
      <c r="R395" s="216">
        <f>Q395*H395</f>
        <v>0.016389760000000003</v>
      </c>
      <c r="S395" s="216">
        <v>0</v>
      </c>
      <c r="T395" s="217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8" t="s">
        <v>283</v>
      </c>
      <c r="AT395" s="218" t="s">
        <v>191</v>
      </c>
      <c r="AU395" s="218" t="s">
        <v>83</v>
      </c>
      <c r="AY395" s="19" t="s">
        <v>188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19" t="s">
        <v>81</v>
      </c>
      <c r="BK395" s="219">
        <f>ROUND(I395*H395,2)</f>
        <v>0</v>
      </c>
      <c r="BL395" s="19" t="s">
        <v>283</v>
      </c>
      <c r="BM395" s="218" t="s">
        <v>687</v>
      </c>
    </row>
    <row r="396" s="2" customFormat="1">
      <c r="A396" s="40"/>
      <c r="B396" s="41"/>
      <c r="C396" s="42"/>
      <c r="D396" s="220" t="s">
        <v>203</v>
      </c>
      <c r="E396" s="42"/>
      <c r="F396" s="221" t="s">
        <v>688</v>
      </c>
      <c r="G396" s="42"/>
      <c r="H396" s="42"/>
      <c r="I396" s="222"/>
      <c r="J396" s="42"/>
      <c r="K396" s="42"/>
      <c r="L396" s="46"/>
      <c r="M396" s="223"/>
      <c r="N396" s="224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203</v>
      </c>
      <c r="AU396" s="19" t="s">
        <v>83</v>
      </c>
    </row>
    <row r="397" s="14" customFormat="1">
      <c r="A397" s="14"/>
      <c r="B397" s="247"/>
      <c r="C397" s="248"/>
      <c r="D397" s="227" t="s">
        <v>205</v>
      </c>
      <c r="E397" s="249" t="s">
        <v>21</v>
      </c>
      <c r="F397" s="250" t="s">
        <v>689</v>
      </c>
      <c r="G397" s="248"/>
      <c r="H397" s="249" t="s">
        <v>21</v>
      </c>
      <c r="I397" s="251"/>
      <c r="J397" s="248"/>
      <c r="K397" s="248"/>
      <c r="L397" s="252"/>
      <c r="M397" s="253"/>
      <c r="N397" s="254"/>
      <c r="O397" s="254"/>
      <c r="P397" s="254"/>
      <c r="Q397" s="254"/>
      <c r="R397" s="254"/>
      <c r="S397" s="254"/>
      <c r="T397" s="25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6" t="s">
        <v>205</v>
      </c>
      <c r="AU397" s="256" t="s">
        <v>83</v>
      </c>
      <c r="AV397" s="14" t="s">
        <v>81</v>
      </c>
      <c r="AW397" s="14" t="s">
        <v>34</v>
      </c>
      <c r="AX397" s="14" t="s">
        <v>73</v>
      </c>
      <c r="AY397" s="256" t="s">
        <v>188</v>
      </c>
    </row>
    <row r="398" s="14" customFormat="1">
      <c r="A398" s="14"/>
      <c r="B398" s="247"/>
      <c r="C398" s="248"/>
      <c r="D398" s="227" t="s">
        <v>205</v>
      </c>
      <c r="E398" s="249" t="s">
        <v>21</v>
      </c>
      <c r="F398" s="250" t="s">
        <v>570</v>
      </c>
      <c r="G398" s="248"/>
      <c r="H398" s="249" t="s">
        <v>21</v>
      </c>
      <c r="I398" s="251"/>
      <c r="J398" s="248"/>
      <c r="K398" s="248"/>
      <c r="L398" s="252"/>
      <c r="M398" s="253"/>
      <c r="N398" s="254"/>
      <c r="O398" s="254"/>
      <c r="P398" s="254"/>
      <c r="Q398" s="254"/>
      <c r="R398" s="254"/>
      <c r="S398" s="254"/>
      <c r="T398" s="25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6" t="s">
        <v>205</v>
      </c>
      <c r="AU398" s="256" t="s">
        <v>83</v>
      </c>
      <c r="AV398" s="14" t="s">
        <v>81</v>
      </c>
      <c r="AW398" s="14" t="s">
        <v>34</v>
      </c>
      <c r="AX398" s="14" t="s">
        <v>73</v>
      </c>
      <c r="AY398" s="256" t="s">
        <v>188</v>
      </c>
    </row>
    <row r="399" s="13" customFormat="1">
      <c r="A399" s="13"/>
      <c r="B399" s="225"/>
      <c r="C399" s="226"/>
      <c r="D399" s="227" t="s">
        <v>205</v>
      </c>
      <c r="E399" s="228" t="s">
        <v>21</v>
      </c>
      <c r="F399" s="229" t="s">
        <v>690</v>
      </c>
      <c r="G399" s="226"/>
      <c r="H399" s="230">
        <v>23.942</v>
      </c>
      <c r="I399" s="231"/>
      <c r="J399" s="226"/>
      <c r="K399" s="226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205</v>
      </c>
      <c r="AU399" s="236" t="s">
        <v>83</v>
      </c>
      <c r="AV399" s="13" t="s">
        <v>83</v>
      </c>
      <c r="AW399" s="13" t="s">
        <v>34</v>
      </c>
      <c r="AX399" s="13" t="s">
        <v>73</v>
      </c>
      <c r="AY399" s="236" t="s">
        <v>188</v>
      </c>
    </row>
    <row r="400" s="13" customFormat="1">
      <c r="A400" s="13"/>
      <c r="B400" s="225"/>
      <c r="C400" s="226"/>
      <c r="D400" s="227" t="s">
        <v>205</v>
      </c>
      <c r="E400" s="228" t="s">
        <v>21</v>
      </c>
      <c r="F400" s="229" t="s">
        <v>691</v>
      </c>
      <c r="G400" s="226"/>
      <c r="H400" s="230">
        <v>4.96</v>
      </c>
      <c r="I400" s="231"/>
      <c r="J400" s="226"/>
      <c r="K400" s="226"/>
      <c r="L400" s="232"/>
      <c r="M400" s="233"/>
      <c r="N400" s="234"/>
      <c r="O400" s="234"/>
      <c r="P400" s="234"/>
      <c r="Q400" s="234"/>
      <c r="R400" s="234"/>
      <c r="S400" s="234"/>
      <c r="T400" s="23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6" t="s">
        <v>205</v>
      </c>
      <c r="AU400" s="236" t="s">
        <v>83</v>
      </c>
      <c r="AV400" s="13" t="s">
        <v>83</v>
      </c>
      <c r="AW400" s="13" t="s">
        <v>34</v>
      </c>
      <c r="AX400" s="13" t="s">
        <v>73</v>
      </c>
      <c r="AY400" s="236" t="s">
        <v>188</v>
      </c>
    </row>
    <row r="401" s="13" customFormat="1">
      <c r="A401" s="13"/>
      <c r="B401" s="225"/>
      <c r="C401" s="226"/>
      <c r="D401" s="227" t="s">
        <v>205</v>
      </c>
      <c r="E401" s="228" t="s">
        <v>21</v>
      </c>
      <c r="F401" s="229" t="s">
        <v>692</v>
      </c>
      <c r="G401" s="226"/>
      <c r="H401" s="230">
        <v>4.2599999999999998</v>
      </c>
      <c r="I401" s="231"/>
      <c r="J401" s="226"/>
      <c r="K401" s="226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205</v>
      </c>
      <c r="AU401" s="236" t="s">
        <v>83</v>
      </c>
      <c r="AV401" s="13" t="s">
        <v>83</v>
      </c>
      <c r="AW401" s="13" t="s">
        <v>34</v>
      </c>
      <c r="AX401" s="13" t="s">
        <v>73</v>
      </c>
      <c r="AY401" s="236" t="s">
        <v>188</v>
      </c>
    </row>
    <row r="402" s="14" customFormat="1">
      <c r="A402" s="14"/>
      <c r="B402" s="247"/>
      <c r="C402" s="248"/>
      <c r="D402" s="227" t="s">
        <v>205</v>
      </c>
      <c r="E402" s="249" t="s">
        <v>21</v>
      </c>
      <c r="F402" s="250" t="s">
        <v>574</v>
      </c>
      <c r="G402" s="248"/>
      <c r="H402" s="249" t="s">
        <v>21</v>
      </c>
      <c r="I402" s="251"/>
      <c r="J402" s="248"/>
      <c r="K402" s="248"/>
      <c r="L402" s="252"/>
      <c r="M402" s="253"/>
      <c r="N402" s="254"/>
      <c r="O402" s="254"/>
      <c r="P402" s="254"/>
      <c r="Q402" s="254"/>
      <c r="R402" s="254"/>
      <c r="S402" s="254"/>
      <c r="T402" s="25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6" t="s">
        <v>205</v>
      </c>
      <c r="AU402" s="256" t="s">
        <v>83</v>
      </c>
      <c r="AV402" s="14" t="s">
        <v>81</v>
      </c>
      <c r="AW402" s="14" t="s">
        <v>34</v>
      </c>
      <c r="AX402" s="14" t="s">
        <v>73</v>
      </c>
      <c r="AY402" s="256" t="s">
        <v>188</v>
      </c>
    </row>
    <row r="403" s="13" customFormat="1">
      <c r="A403" s="13"/>
      <c r="B403" s="225"/>
      <c r="C403" s="226"/>
      <c r="D403" s="227" t="s">
        <v>205</v>
      </c>
      <c r="E403" s="228" t="s">
        <v>21</v>
      </c>
      <c r="F403" s="229" t="s">
        <v>693</v>
      </c>
      <c r="G403" s="226"/>
      <c r="H403" s="230">
        <v>3.3159999999999998</v>
      </c>
      <c r="I403" s="231"/>
      <c r="J403" s="226"/>
      <c r="K403" s="226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205</v>
      </c>
      <c r="AU403" s="236" t="s">
        <v>83</v>
      </c>
      <c r="AV403" s="13" t="s">
        <v>83</v>
      </c>
      <c r="AW403" s="13" t="s">
        <v>34</v>
      </c>
      <c r="AX403" s="13" t="s">
        <v>73</v>
      </c>
      <c r="AY403" s="236" t="s">
        <v>188</v>
      </c>
    </row>
    <row r="404" s="14" customFormat="1">
      <c r="A404" s="14"/>
      <c r="B404" s="247"/>
      <c r="C404" s="248"/>
      <c r="D404" s="227" t="s">
        <v>205</v>
      </c>
      <c r="E404" s="249" t="s">
        <v>21</v>
      </c>
      <c r="F404" s="250" t="s">
        <v>679</v>
      </c>
      <c r="G404" s="248"/>
      <c r="H404" s="249" t="s">
        <v>21</v>
      </c>
      <c r="I404" s="251"/>
      <c r="J404" s="248"/>
      <c r="K404" s="248"/>
      <c r="L404" s="252"/>
      <c r="M404" s="253"/>
      <c r="N404" s="254"/>
      <c r="O404" s="254"/>
      <c r="P404" s="254"/>
      <c r="Q404" s="254"/>
      <c r="R404" s="254"/>
      <c r="S404" s="254"/>
      <c r="T404" s="25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205</v>
      </c>
      <c r="AU404" s="256" t="s">
        <v>83</v>
      </c>
      <c r="AV404" s="14" t="s">
        <v>81</v>
      </c>
      <c r="AW404" s="14" t="s">
        <v>34</v>
      </c>
      <c r="AX404" s="14" t="s">
        <v>73</v>
      </c>
      <c r="AY404" s="256" t="s">
        <v>188</v>
      </c>
    </row>
    <row r="405" s="13" customFormat="1">
      <c r="A405" s="13"/>
      <c r="B405" s="225"/>
      <c r="C405" s="226"/>
      <c r="D405" s="227" t="s">
        <v>205</v>
      </c>
      <c r="E405" s="228" t="s">
        <v>21</v>
      </c>
      <c r="F405" s="229" t="s">
        <v>694</v>
      </c>
      <c r="G405" s="226"/>
      <c r="H405" s="230">
        <v>14.74</v>
      </c>
      <c r="I405" s="231"/>
      <c r="J405" s="226"/>
      <c r="K405" s="226"/>
      <c r="L405" s="232"/>
      <c r="M405" s="233"/>
      <c r="N405" s="234"/>
      <c r="O405" s="234"/>
      <c r="P405" s="234"/>
      <c r="Q405" s="234"/>
      <c r="R405" s="234"/>
      <c r="S405" s="234"/>
      <c r="T405" s="23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6" t="s">
        <v>205</v>
      </c>
      <c r="AU405" s="236" t="s">
        <v>83</v>
      </c>
      <c r="AV405" s="13" t="s">
        <v>83</v>
      </c>
      <c r="AW405" s="13" t="s">
        <v>34</v>
      </c>
      <c r="AX405" s="13" t="s">
        <v>73</v>
      </c>
      <c r="AY405" s="236" t="s">
        <v>188</v>
      </c>
    </row>
    <row r="406" s="16" customFormat="1">
      <c r="A406" s="16"/>
      <c r="B406" s="269"/>
      <c r="C406" s="270"/>
      <c r="D406" s="227" t="s">
        <v>205</v>
      </c>
      <c r="E406" s="271" t="s">
        <v>128</v>
      </c>
      <c r="F406" s="272" t="s">
        <v>294</v>
      </c>
      <c r="G406" s="270"/>
      <c r="H406" s="273">
        <v>51.218000000000004</v>
      </c>
      <c r="I406" s="274"/>
      <c r="J406" s="270"/>
      <c r="K406" s="270"/>
      <c r="L406" s="275"/>
      <c r="M406" s="276"/>
      <c r="N406" s="277"/>
      <c r="O406" s="277"/>
      <c r="P406" s="277"/>
      <c r="Q406" s="277"/>
      <c r="R406" s="277"/>
      <c r="S406" s="277"/>
      <c r="T406" s="278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T406" s="279" t="s">
        <v>205</v>
      </c>
      <c r="AU406" s="279" t="s">
        <v>83</v>
      </c>
      <c r="AV406" s="16" t="s">
        <v>189</v>
      </c>
      <c r="AW406" s="16" t="s">
        <v>34</v>
      </c>
      <c r="AX406" s="16" t="s">
        <v>73</v>
      </c>
      <c r="AY406" s="279" t="s">
        <v>188</v>
      </c>
    </row>
    <row r="407" s="15" customFormat="1">
      <c r="A407" s="15"/>
      <c r="B407" s="258"/>
      <c r="C407" s="259"/>
      <c r="D407" s="227" t="s">
        <v>205</v>
      </c>
      <c r="E407" s="260" t="s">
        <v>21</v>
      </c>
      <c r="F407" s="261" t="s">
        <v>257</v>
      </c>
      <c r="G407" s="259"/>
      <c r="H407" s="262">
        <v>51.218000000000004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8" t="s">
        <v>205</v>
      </c>
      <c r="AU407" s="268" t="s">
        <v>83</v>
      </c>
      <c r="AV407" s="15" t="s">
        <v>195</v>
      </c>
      <c r="AW407" s="15" t="s">
        <v>34</v>
      </c>
      <c r="AX407" s="15" t="s">
        <v>81</v>
      </c>
      <c r="AY407" s="268" t="s">
        <v>188</v>
      </c>
    </row>
    <row r="408" s="2" customFormat="1" ht="24.15" customHeight="1">
      <c r="A408" s="40"/>
      <c r="B408" s="41"/>
      <c r="C408" s="207" t="s">
        <v>695</v>
      </c>
      <c r="D408" s="207" t="s">
        <v>191</v>
      </c>
      <c r="E408" s="208" t="s">
        <v>696</v>
      </c>
      <c r="F408" s="209" t="s">
        <v>697</v>
      </c>
      <c r="G408" s="210" t="s">
        <v>96</v>
      </c>
      <c r="H408" s="211">
        <v>43.906999999999996</v>
      </c>
      <c r="I408" s="212"/>
      <c r="J408" s="213">
        <f>ROUND(I408*H408,2)</f>
        <v>0</v>
      </c>
      <c r="K408" s="209" t="s">
        <v>201</v>
      </c>
      <c r="L408" s="46"/>
      <c r="M408" s="214" t="s">
        <v>21</v>
      </c>
      <c r="N408" s="215" t="s">
        <v>44</v>
      </c>
      <c r="O408" s="86"/>
      <c r="P408" s="216">
        <f>O408*H408</f>
        <v>0</v>
      </c>
      <c r="Q408" s="216">
        <v>0</v>
      </c>
      <c r="R408" s="216">
        <f>Q408*H408</f>
        <v>0</v>
      </c>
      <c r="S408" s="216">
        <v>0.016500000000000001</v>
      </c>
      <c r="T408" s="217">
        <f>S408*H408</f>
        <v>0.72446549999999998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8" t="s">
        <v>283</v>
      </c>
      <c r="AT408" s="218" t="s">
        <v>191</v>
      </c>
      <c r="AU408" s="218" t="s">
        <v>83</v>
      </c>
      <c r="AY408" s="19" t="s">
        <v>188</v>
      </c>
      <c r="BE408" s="219">
        <f>IF(N408="základní",J408,0)</f>
        <v>0</v>
      </c>
      <c r="BF408" s="219">
        <f>IF(N408="snížená",J408,0)</f>
        <v>0</v>
      </c>
      <c r="BG408" s="219">
        <f>IF(N408="zákl. přenesená",J408,0)</f>
        <v>0</v>
      </c>
      <c r="BH408" s="219">
        <f>IF(N408="sníž. přenesená",J408,0)</f>
        <v>0</v>
      </c>
      <c r="BI408" s="219">
        <f>IF(N408="nulová",J408,0)</f>
        <v>0</v>
      </c>
      <c r="BJ408" s="19" t="s">
        <v>81</v>
      </c>
      <c r="BK408" s="219">
        <f>ROUND(I408*H408,2)</f>
        <v>0</v>
      </c>
      <c r="BL408" s="19" t="s">
        <v>283</v>
      </c>
      <c r="BM408" s="218" t="s">
        <v>698</v>
      </c>
    </row>
    <row r="409" s="2" customFormat="1">
      <c r="A409" s="40"/>
      <c r="B409" s="41"/>
      <c r="C409" s="42"/>
      <c r="D409" s="220" t="s">
        <v>203</v>
      </c>
      <c r="E409" s="42"/>
      <c r="F409" s="221" t="s">
        <v>699</v>
      </c>
      <c r="G409" s="42"/>
      <c r="H409" s="42"/>
      <c r="I409" s="222"/>
      <c r="J409" s="42"/>
      <c r="K409" s="42"/>
      <c r="L409" s="46"/>
      <c r="M409" s="223"/>
      <c r="N409" s="224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203</v>
      </c>
      <c r="AU409" s="19" t="s">
        <v>83</v>
      </c>
    </row>
    <row r="410" s="13" customFormat="1">
      <c r="A410" s="13"/>
      <c r="B410" s="225"/>
      <c r="C410" s="226"/>
      <c r="D410" s="227" t="s">
        <v>205</v>
      </c>
      <c r="E410" s="228" t="s">
        <v>21</v>
      </c>
      <c r="F410" s="229" t="s">
        <v>144</v>
      </c>
      <c r="G410" s="226"/>
      <c r="H410" s="230">
        <v>9.1029999999999998</v>
      </c>
      <c r="I410" s="231"/>
      <c r="J410" s="226"/>
      <c r="K410" s="226"/>
      <c r="L410" s="232"/>
      <c r="M410" s="233"/>
      <c r="N410" s="234"/>
      <c r="O410" s="234"/>
      <c r="P410" s="234"/>
      <c r="Q410" s="234"/>
      <c r="R410" s="234"/>
      <c r="S410" s="234"/>
      <c r="T410" s="23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6" t="s">
        <v>205</v>
      </c>
      <c r="AU410" s="236" t="s">
        <v>83</v>
      </c>
      <c r="AV410" s="13" t="s">
        <v>83</v>
      </c>
      <c r="AW410" s="13" t="s">
        <v>34</v>
      </c>
      <c r="AX410" s="13" t="s">
        <v>73</v>
      </c>
      <c r="AY410" s="236" t="s">
        <v>188</v>
      </c>
    </row>
    <row r="411" s="14" customFormat="1">
      <c r="A411" s="14"/>
      <c r="B411" s="247"/>
      <c r="C411" s="248"/>
      <c r="D411" s="227" t="s">
        <v>205</v>
      </c>
      <c r="E411" s="249" t="s">
        <v>21</v>
      </c>
      <c r="F411" s="250" t="s">
        <v>679</v>
      </c>
      <c r="G411" s="248"/>
      <c r="H411" s="249" t="s">
        <v>21</v>
      </c>
      <c r="I411" s="251"/>
      <c r="J411" s="248"/>
      <c r="K411" s="248"/>
      <c r="L411" s="252"/>
      <c r="M411" s="253"/>
      <c r="N411" s="254"/>
      <c r="O411" s="254"/>
      <c r="P411" s="254"/>
      <c r="Q411" s="254"/>
      <c r="R411" s="254"/>
      <c r="S411" s="254"/>
      <c r="T411" s="25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6" t="s">
        <v>205</v>
      </c>
      <c r="AU411" s="256" t="s">
        <v>83</v>
      </c>
      <c r="AV411" s="14" t="s">
        <v>81</v>
      </c>
      <c r="AW411" s="14" t="s">
        <v>34</v>
      </c>
      <c r="AX411" s="14" t="s">
        <v>73</v>
      </c>
      <c r="AY411" s="256" t="s">
        <v>188</v>
      </c>
    </row>
    <row r="412" s="13" customFormat="1">
      <c r="A412" s="13"/>
      <c r="B412" s="225"/>
      <c r="C412" s="226"/>
      <c r="D412" s="227" t="s">
        <v>205</v>
      </c>
      <c r="E412" s="228" t="s">
        <v>21</v>
      </c>
      <c r="F412" s="229" t="s">
        <v>700</v>
      </c>
      <c r="G412" s="226"/>
      <c r="H412" s="230">
        <v>3.6099999999999999</v>
      </c>
      <c r="I412" s="231"/>
      <c r="J412" s="226"/>
      <c r="K412" s="226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205</v>
      </c>
      <c r="AU412" s="236" t="s">
        <v>83</v>
      </c>
      <c r="AV412" s="13" t="s">
        <v>83</v>
      </c>
      <c r="AW412" s="13" t="s">
        <v>34</v>
      </c>
      <c r="AX412" s="13" t="s">
        <v>73</v>
      </c>
      <c r="AY412" s="236" t="s">
        <v>188</v>
      </c>
    </row>
    <row r="413" s="14" customFormat="1">
      <c r="A413" s="14"/>
      <c r="B413" s="247"/>
      <c r="C413" s="248"/>
      <c r="D413" s="227" t="s">
        <v>205</v>
      </c>
      <c r="E413" s="249" t="s">
        <v>21</v>
      </c>
      <c r="F413" s="250" t="s">
        <v>701</v>
      </c>
      <c r="G413" s="248"/>
      <c r="H413" s="249" t="s">
        <v>21</v>
      </c>
      <c r="I413" s="251"/>
      <c r="J413" s="248"/>
      <c r="K413" s="248"/>
      <c r="L413" s="252"/>
      <c r="M413" s="253"/>
      <c r="N413" s="254"/>
      <c r="O413" s="254"/>
      <c r="P413" s="254"/>
      <c r="Q413" s="254"/>
      <c r="R413" s="254"/>
      <c r="S413" s="254"/>
      <c r="T413" s="25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205</v>
      </c>
      <c r="AU413" s="256" t="s">
        <v>83</v>
      </c>
      <c r="AV413" s="14" t="s">
        <v>81</v>
      </c>
      <c r="AW413" s="14" t="s">
        <v>34</v>
      </c>
      <c r="AX413" s="14" t="s">
        <v>73</v>
      </c>
      <c r="AY413" s="256" t="s">
        <v>188</v>
      </c>
    </row>
    <row r="414" s="13" customFormat="1">
      <c r="A414" s="13"/>
      <c r="B414" s="225"/>
      <c r="C414" s="226"/>
      <c r="D414" s="227" t="s">
        <v>205</v>
      </c>
      <c r="E414" s="228" t="s">
        <v>21</v>
      </c>
      <c r="F414" s="229" t="s">
        <v>702</v>
      </c>
      <c r="G414" s="226"/>
      <c r="H414" s="230">
        <v>36.514000000000003</v>
      </c>
      <c r="I414" s="231"/>
      <c r="J414" s="226"/>
      <c r="K414" s="226"/>
      <c r="L414" s="232"/>
      <c r="M414" s="233"/>
      <c r="N414" s="234"/>
      <c r="O414" s="234"/>
      <c r="P414" s="234"/>
      <c r="Q414" s="234"/>
      <c r="R414" s="234"/>
      <c r="S414" s="234"/>
      <c r="T414" s="23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6" t="s">
        <v>205</v>
      </c>
      <c r="AU414" s="236" t="s">
        <v>83</v>
      </c>
      <c r="AV414" s="13" t="s">
        <v>83</v>
      </c>
      <c r="AW414" s="13" t="s">
        <v>34</v>
      </c>
      <c r="AX414" s="13" t="s">
        <v>73</v>
      </c>
      <c r="AY414" s="236" t="s">
        <v>188</v>
      </c>
    </row>
    <row r="415" s="13" customFormat="1">
      <c r="A415" s="13"/>
      <c r="B415" s="225"/>
      <c r="C415" s="226"/>
      <c r="D415" s="227" t="s">
        <v>205</v>
      </c>
      <c r="E415" s="228" t="s">
        <v>21</v>
      </c>
      <c r="F415" s="229" t="s">
        <v>703</v>
      </c>
      <c r="G415" s="226"/>
      <c r="H415" s="230">
        <v>-5.3200000000000003</v>
      </c>
      <c r="I415" s="231"/>
      <c r="J415" s="226"/>
      <c r="K415" s="226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205</v>
      </c>
      <c r="AU415" s="236" t="s">
        <v>83</v>
      </c>
      <c r="AV415" s="13" t="s">
        <v>83</v>
      </c>
      <c r="AW415" s="13" t="s">
        <v>34</v>
      </c>
      <c r="AX415" s="13" t="s">
        <v>73</v>
      </c>
      <c r="AY415" s="236" t="s">
        <v>188</v>
      </c>
    </row>
    <row r="416" s="15" customFormat="1">
      <c r="A416" s="15"/>
      <c r="B416" s="258"/>
      <c r="C416" s="259"/>
      <c r="D416" s="227" t="s">
        <v>205</v>
      </c>
      <c r="E416" s="260" t="s">
        <v>21</v>
      </c>
      <c r="F416" s="261" t="s">
        <v>257</v>
      </c>
      <c r="G416" s="259"/>
      <c r="H416" s="262">
        <v>43.906999999999996</v>
      </c>
      <c r="I416" s="263"/>
      <c r="J416" s="259"/>
      <c r="K416" s="259"/>
      <c r="L416" s="264"/>
      <c r="M416" s="265"/>
      <c r="N416" s="266"/>
      <c r="O416" s="266"/>
      <c r="P416" s="266"/>
      <c r="Q416" s="266"/>
      <c r="R416" s="266"/>
      <c r="S416" s="266"/>
      <c r="T416" s="267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8" t="s">
        <v>205</v>
      </c>
      <c r="AU416" s="268" t="s">
        <v>83</v>
      </c>
      <c r="AV416" s="15" t="s">
        <v>195</v>
      </c>
      <c r="AW416" s="15" t="s">
        <v>34</v>
      </c>
      <c r="AX416" s="15" t="s">
        <v>81</v>
      </c>
      <c r="AY416" s="268" t="s">
        <v>188</v>
      </c>
    </row>
    <row r="417" s="2" customFormat="1" ht="24.15" customHeight="1">
      <c r="A417" s="40"/>
      <c r="B417" s="41"/>
      <c r="C417" s="207" t="s">
        <v>704</v>
      </c>
      <c r="D417" s="207" t="s">
        <v>191</v>
      </c>
      <c r="E417" s="208" t="s">
        <v>705</v>
      </c>
      <c r="F417" s="209" t="s">
        <v>706</v>
      </c>
      <c r="G417" s="210" t="s">
        <v>96</v>
      </c>
      <c r="H417" s="211">
        <v>87.813999999999993</v>
      </c>
      <c r="I417" s="212"/>
      <c r="J417" s="213">
        <f>ROUND(I417*H417,2)</f>
        <v>0</v>
      </c>
      <c r="K417" s="209" t="s">
        <v>201</v>
      </c>
      <c r="L417" s="46"/>
      <c r="M417" s="214" t="s">
        <v>21</v>
      </c>
      <c r="N417" s="215" t="s">
        <v>44</v>
      </c>
      <c r="O417" s="86"/>
      <c r="P417" s="216">
        <f>O417*H417</f>
        <v>0</v>
      </c>
      <c r="Q417" s="216">
        <v>0</v>
      </c>
      <c r="R417" s="216">
        <f>Q417*H417</f>
        <v>0</v>
      </c>
      <c r="S417" s="216">
        <v>0.0054999999999999997</v>
      </c>
      <c r="T417" s="217">
        <f>S417*H417</f>
        <v>0.48297699999999993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8" t="s">
        <v>283</v>
      </c>
      <c r="AT417" s="218" t="s">
        <v>191</v>
      </c>
      <c r="AU417" s="218" t="s">
        <v>83</v>
      </c>
      <c r="AY417" s="19" t="s">
        <v>188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19" t="s">
        <v>81</v>
      </c>
      <c r="BK417" s="219">
        <f>ROUND(I417*H417,2)</f>
        <v>0</v>
      </c>
      <c r="BL417" s="19" t="s">
        <v>283</v>
      </c>
      <c r="BM417" s="218" t="s">
        <v>707</v>
      </c>
    </row>
    <row r="418" s="2" customFormat="1">
      <c r="A418" s="40"/>
      <c r="B418" s="41"/>
      <c r="C418" s="42"/>
      <c r="D418" s="220" t="s">
        <v>203</v>
      </c>
      <c r="E418" s="42"/>
      <c r="F418" s="221" t="s">
        <v>708</v>
      </c>
      <c r="G418" s="42"/>
      <c r="H418" s="42"/>
      <c r="I418" s="222"/>
      <c r="J418" s="42"/>
      <c r="K418" s="42"/>
      <c r="L418" s="46"/>
      <c r="M418" s="223"/>
      <c r="N418" s="224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203</v>
      </c>
      <c r="AU418" s="19" t="s">
        <v>83</v>
      </c>
    </row>
    <row r="419" s="13" customFormat="1">
      <c r="A419" s="13"/>
      <c r="B419" s="225"/>
      <c r="C419" s="226"/>
      <c r="D419" s="227" t="s">
        <v>205</v>
      </c>
      <c r="E419" s="228" t="s">
        <v>21</v>
      </c>
      <c r="F419" s="229" t="s">
        <v>709</v>
      </c>
      <c r="G419" s="226"/>
      <c r="H419" s="230">
        <v>87.813999999999993</v>
      </c>
      <c r="I419" s="231"/>
      <c r="J419" s="226"/>
      <c r="K419" s="226"/>
      <c r="L419" s="232"/>
      <c r="M419" s="233"/>
      <c r="N419" s="234"/>
      <c r="O419" s="234"/>
      <c r="P419" s="234"/>
      <c r="Q419" s="234"/>
      <c r="R419" s="234"/>
      <c r="S419" s="234"/>
      <c r="T419" s="23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6" t="s">
        <v>205</v>
      </c>
      <c r="AU419" s="236" t="s">
        <v>83</v>
      </c>
      <c r="AV419" s="13" t="s">
        <v>83</v>
      </c>
      <c r="AW419" s="13" t="s">
        <v>34</v>
      </c>
      <c r="AX419" s="13" t="s">
        <v>81</v>
      </c>
      <c r="AY419" s="236" t="s">
        <v>188</v>
      </c>
    </row>
    <row r="420" s="2" customFormat="1" ht="24.15" customHeight="1">
      <c r="A420" s="40"/>
      <c r="B420" s="41"/>
      <c r="C420" s="207" t="s">
        <v>710</v>
      </c>
      <c r="D420" s="207" t="s">
        <v>191</v>
      </c>
      <c r="E420" s="208" t="s">
        <v>711</v>
      </c>
      <c r="F420" s="209" t="s">
        <v>712</v>
      </c>
      <c r="G420" s="210" t="s">
        <v>96</v>
      </c>
      <c r="H420" s="211">
        <v>57.037999999999997</v>
      </c>
      <c r="I420" s="212"/>
      <c r="J420" s="213">
        <f>ROUND(I420*H420,2)</f>
        <v>0</v>
      </c>
      <c r="K420" s="209" t="s">
        <v>201</v>
      </c>
      <c r="L420" s="46"/>
      <c r="M420" s="214" t="s">
        <v>21</v>
      </c>
      <c r="N420" s="215" t="s">
        <v>44</v>
      </c>
      <c r="O420" s="86"/>
      <c r="P420" s="216">
        <f>O420*H420</f>
        <v>0</v>
      </c>
      <c r="Q420" s="216">
        <v>0.00093999999999999997</v>
      </c>
      <c r="R420" s="216">
        <f>Q420*H420</f>
        <v>0.053615719999999999</v>
      </c>
      <c r="S420" s="216">
        <v>0</v>
      </c>
      <c r="T420" s="217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8" t="s">
        <v>283</v>
      </c>
      <c r="AT420" s="218" t="s">
        <v>191</v>
      </c>
      <c r="AU420" s="218" t="s">
        <v>83</v>
      </c>
      <c r="AY420" s="19" t="s">
        <v>188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19" t="s">
        <v>81</v>
      </c>
      <c r="BK420" s="219">
        <f>ROUND(I420*H420,2)</f>
        <v>0</v>
      </c>
      <c r="BL420" s="19" t="s">
        <v>283</v>
      </c>
      <c r="BM420" s="218" t="s">
        <v>713</v>
      </c>
    </row>
    <row r="421" s="2" customFormat="1">
      <c r="A421" s="40"/>
      <c r="B421" s="41"/>
      <c r="C421" s="42"/>
      <c r="D421" s="220" t="s">
        <v>203</v>
      </c>
      <c r="E421" s="42"/>
      <c r="F421" s="221" t="s">
        <v>714</v>
      </c>
      <c r="G421" s="42"/>
      <c r="H421" s="42"/>
      <c r="I421" s="222"/>
      <c r="J421" s="42"/>
      <c r="K421" s="42"/>
      <c r="L421" s="46"/>
      <c r="M421" s="223"/>
      <c r="N421" s="224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203</v>
      </c>
      <c r="AU421" s="19" t="s">
        <v>83</v>
      </c>
    </row>
    <row r="422" s="14" customFormat="1">
      <c r="A422" s="14"/>
      <c r="B422" s="247"/>
      <c r="C422" s="248"/>
      <c r="D422" s="227" t="s">
        <v>205</v>
      </c>
      <c r="E422" s="249" t="s">
        <v>21</v>
      </c>
      <c r="F422" s="250" t="s">
        <v>570</v>
      </c>
      <c r="G422" s="248"/>
      <c r="H422" s="249" t="s">
        <v>21</v>
      </c>
      <c r="I422" s="251"/>
      <c r="J422" s="248"/>
      <c r="K422" s="248"/>
      <c r="L422" s="252"/>
      <c r="M422" s="253"/>
      <c r="N422" s="254"/>
      <c r="O422" s="254"/>
      <c r="P422" s="254"/>
      <c r="Q422" s="254"/>
      <c r="R422" s="254"/>
      <c r="S422" s="254"/>
      <c r="T422" s="25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6" t="s">
        <v>205</v>
      </c>
      <c r="AU422" s="256" t="s">
        <v>83</v>
      </c>
      <c r="AV422" s="14" t="s">
        <v>81</v>
      </c>
      <c r="AW422" s="14" t="s">
        <v>34</v>
      </c>
      <c r="AX422" s="14" t="s">
        <v>73</v>
      </c>
      <c r="AY422" s="256" t="s">
        <v>188</v>
      </c>
    </row>
    <row r="423" s="13" customFormat="1">
      <c r="A423" s="13"/>
      <c r="B423" s="225"/>
      <c r="C423" s="226"/>
      <c r="D423" s="227" t="s">
        <v>205</v>
      </c>
      <c r="E423" s="228" t="s">
        <v>21</v>
      </c>
      <c r="F423" s="229" t="s">
        <v>571</v>
      </c>
      <c r="G423" s="226"/>
      <c r="H423" s="230">
        <v>5.0860000000000003</v>
      </c>
      <c r="I423" s="231"/>
      <c r="J423" s="226"/>
      <c r="K423" s="226"/>
      <c r="L423" s="232"/>
      <c r="M423" s="233"/>
      <c r="N423" s="234"/>
      <c r="O423" s="234"/>
      <c r="P423" s="234"/>
      <c r="Q423" s="234"/>
      <c r="R423" s="234"/>
      <c r="S423" s="234"/>
      <c r="T423" s="23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6" t="s">
        <v>205</v>
      </c>
      <c r="AU423" s="236" t="s">
        <v>83</v>
      </c>
      <c r="AV423" s="13" t="s">
        <v>83</v>
      </c>
      <c r="AW423" s="13" t="s">
        <v>34</v>
      </c>
      <c r="AX423" s="13" t="s">
        <v>73</v>
      </c>
      <c r="AY423" s="236" t="s">
        <v>188</v>
      </c>
    </row>
    <row r="424" s="13" customFormat="1">
      <c r="A424" s="13"/>
      <c r="B424" s="225"/>
      <c r="C424" s="226"/>
      <c r="D424" s="227" t="s">
        <v>205</v>
      </c>
      <c r="E424" s="228" t="s">
        <v>21</v>
      </c>
      <c r="F424" s="229" t="s">
        <v>572</v>
      </c>
      <c r="G424" s="226"/>
      <c r="H424" s="230">
        <v>0.95899999999999996</v>
      </c>
      <c r="I424" s="231"/>
      <c r="J424" s="226"/>
      <c r="K424" s="226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205</v>
      </c>
      <c r="AU424" s="236" t="s">
        <v>83</v>
      </c>
      <c r="AV424" s="13" t="s">
        <v>83</v>
      </c>
      <c r="AW424" s="13" t="s">
        <v>34</v>
      </c>
      <c r="AX424" s="13" t="s">
        <v>73</v>
      </c>
      <c r="AY424" s="236" t="s">
        <v>188</v>
      </c>
    </row>
    <row r="425" s="13" customFormat="1">
      <c r="A425" s="13"/>
      <c r="B425" s="225"/>
      <c r="C425" s="226"/>
      <c r="D425" s="227" t="s">
        <v>205</v>
      </c>
      <c r="E425" s="228" t="s">
        <v>21</v>
      </c>
      <c r="F425" s="229" t="s">
        <v>573</v>
      </c>
      <c r="G425" s="226"/>
      <c r="H425" s="230">
        <v>1.3540000000000001</v>
      </c>
      <c r="I425" s="231"/>
      <c r="J425" s="226"/>
      <c r="K425" s="226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205</v>
      </c>
      <c r="AU425" s="236" t="s">
        <v>83</v>
      </c>
      <c r="AV425" s="13" t="s">
        <v>83</v>
      </c>
      <c r="AW425" s="13" t="s">
        <v>34</v>
      </c>
      <c r="AX425" s="13" t="s">
        <v>73</v>
      </c>
      <c r="AY425" s="236" t="s">
        <v>188</v>
      </c>
    </row>
    <row r="426" s="14" customFormat="1">
      <c r="A426" s="14"/>
      <c r="B426" s="247"/>
      <c r="C426" s="248"/>
      <c r="D426" s="227" t="s">
        <v>205</v>
      </c>
      <c r="E426" s="249" t="s">
        <v>21</v>
      </c>
      <c r="F426" s="250" t="s">
        <v>574</v>
      </c>
      <c r="G426" s="248"/>
      <c r="H426" s="249" t="s">
        <v>21</v>
      </c>
      <c r="I426" s="251"/>
      <c r="J426" s="248"/>
      <c r="K426" s="248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205</v>
      </c>
      <c r="AU426" s="256" t="s">
        <v>83</v>
      </c>
      <c r="AV426" s="14" t="s">
        <v>81</v>
      </c>
      <c r="AW426" s="14" t="s">
        <v>34</v>
      </c>
      <c r="AX426" s="14" t="s">
        <v>73</v>
      </c>
      <c r="AY426" s="256" t="s">
        <v>188</v>
      </c>
    </row>
    <row r="427" s="13" customFormat="1">
      <c r="A427" s="13"/>
      <c r="B427" s="225"/>
      <c r="C427" s="226"/>
      <c r="D427" s="227" t="s">
        <v>205</v>
      </c>
      <c r="E427" s="228" t="s">
        <v>21</v>
      </c>
      <c r="F427" s="229" t="s">
        <v>575</v>
      </c>
      <c r="G427" s="226"/>
      <c r="H427" s="230">
        <v>1.0049999999999999</v>
      </c>
      <c r="I427" s="231"/>
      <c r="J427" s="226"/>
      <c r="K427" s="226"/>
      <c r="L427" s="232"/>
      <c r="M427" s="233"/>
      <c r="N427" s="234"/>
      <c r="O427" s="234"/>
      <c r="P427" s="234"/>
      <c r="Q427" s="234"/>
      <c r="R427" s="234"/>
      <c r="S427" s="234"/>
      <c r="T427" s="23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6" t="s">
        <v>205</v>
      </c>
      <c r="AU427" s="236" t="s">
        <v>83</v>
      </c>
      <c r="AV427" s="13" t="s">
        <v>83</v>
      </c>
      <c r="AW427" s="13" t="s">
        <v>34</v>
      </c>
      <c r="AX427" s="13" t="s">
        <v>73</v>
      </c>
      <c r="AY427" s="236" t="s">
        <v>188</v>
      </c>
    </row>
    <row r="428" s="14" customFormat="1">
      <c r="A428" s="14"/>
      <c r="B428" s="247"/>
      <c r="C428" s="248"/>
      <c r="D428" s="227" t="s">
        <v>205</v>
      </c>
      <c r="E428" s="249" t="s">
        <v>21</v>
      </c>
      <c r="F428" s="250" t="s">
        <v>679</v>
      </c>
      <c r="G428" s="248"/>
      <c r="H428" s="249" t="s">
        <v>21</v>
      </c>
      <c r="I428" s="251"/>
      <c r="J428" s="248"/>
      <c r="K428" s="248"/>
      <c r="L428" s="252"/>
      <c r="M428" s="253"/>
      <c r="N428" s="254"/>
      <c r="O428" s="254"/>
      <c r="P428" s="254"/>
      <c r="Q428" s="254"/>
      <c r="R428" s="254"/>
      <c r="S428" s="254"/>
      <c r="T428" s="25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6" t="s">
        <v>205</v>
      </c>
      <c r="AU428" s="256" t="s">
        <v>83</v>
      </c>
      <c r="AV428" s="14" t="s">
        <v>81</v>
      </c>
      <c r="AW428" s="14" t="s">
        <v>34</v>
      </c>
      <c r="AX428" s="14" t="s">
        <v>73</v>
      </c>
      <c r="AY428" s="256" t="s">
        <v>188</v>
      </c>
    </row>
    <row r="429" s="13" customFormat="1">
      <c r="A429" s="13"/>
      <c r="B429" s="225"/>
      <c r="C429" s="226"/>
      <c r="D429" s="227" t="s">
        <v>205</v>
      </c>
      <c r="E429" s="228" t="s">
        <v>21</v>
      </c>
      <c r="F429" s="229" t="s">
        <v>715</v>
      </c>
      <c r="G429" s="226"/>
      <c r="H429" s="230">
        <v>5.7759999999999998</v>
      </c>
      <c r="I429" s="231"/>
      <c r="J429" s="226"/>
      <c r="K429" s="226"/>
      <c r="L429" s="232"/>
      <c r="M429" s="233"/>
      <c r="N429" s="234"/>
      <c r="O429" s="234"/>
      <c r="P429" s="234"/>
      <c r="Q429" s="234"/>
      <c r="R429" s="234"/>
      <c r="S429" s="234"/>
      <c r="T429" s="23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6" t="s">
        <v>205</v>
      </c>
      <c r="AU429" s="236" t="s">
        <v>83</v>
      </c>
      <c r="AV429" s="13" t="s">
        <v>83</v>
      </c>
      <c r="AW429" s="13" t="s">
        <v>34</v>
      </c>
      <c r="AX429" s="13" t="s">
        <v>73</v>
      </c>
      <c r="AY429" s="236" t="s">
        <v>188</v>
      </c>
    </row>
    <row r="430" s="14" customFormat="1">
      <c r="A430" s="14"/>
      <c r="B430" s="247"/>
      <c r="C430" s="248"/>
      <c r="D430" s="227" t="s">
        <v>205</v>
      </c>
      <c r="E430" s="249" t="s">
        <v>21</v>
      </c>
      <c r="F430" s="250" t="s">
        <v>701</v>
      </c>
      <c r="G430" s="248"/>
      <c r="H430" s="249" t="s">
        <v>21</v>
      </c>
      <c r="I430" s="251"/>
      <c r="J430" s="248"/>
      <c r="K430" s="248"/>
      <c r="L430" s="252"/>
      <c r="M430" s="253"/>
      <c r="N430" s="254"/>
      <c r="O430" s="254"/>
      <c r="P430" s="254"/>
      <c r="Q430" s="254"/>
      <c r="R430" s="254"/>
      <c r="S430" s="254"/>
      <c r="T430" s="25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6" t="s">
        <v>205</v>
      </c>
      <c r="AU430" s="256" t="s">
        <v>83</v>
      </c>
      <c r="AV430" s="14" t="s">
        <v>81</v>
      </c>
      <c r="AW430" s="14" t="s">
        <v>34</v>
      </c>
      <c r="AX430" s="14" t="s">
        <v>73</v>
      </c>
      <c r="AY430" s="256" t="s">
        <v>188</v>
      </c>
    </row>
    <row r="431" s="13" customFormat="1">
      <c r="A431" s="13"/>
      <c r="B431" s="225"/>
      <c r="C431" s="226"/>
      <c r="D431" s="227" t="s">
        <v>205</v>
      </c>
      <c r="E431" s="228" t="s">
        <v>21</v>
      </c>
      <c r="F431" s="229" t="s">
        <v>716</v>
      </c>
      <c r="G431" s="226"/>
      <c r="H431" s="230">
        <v>50.173000000000002</v>
      </c>
      <c r="I431" s="231"/>
      <c r="J431" s="226"/>
      <c r="K431" s="226"/>
      <c r="L431" s="232"/>
      <c r="M431" s="233"/>
      <c r="N431" s="234"/>
      <c r="O431" s="234"/>
      <c r="P431" s="234"/>
      <c r="Q431" s="234"/>
      <c r="R431" s="234"/>
      <c r="S431" s="234"/>
      <c r="T431" s="23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6" t="s">
        <v>205</v>
      </c>
      <c r="AU431" s="236" t="s">
        <v>83</v>
      </c>
      <c r="AV431" s="13" t="s">
        <v>83</v>
      </c>
      <c r="AW431" s="13" t="s">
        <v>34</v>
      </c>
      <c r="AX431" s="13" t="s">
        <v>73</v>
      </c>
      <c r="AY431" s="236" t="s">
        <v>188</v>
      </c>
    </row>
    <row r="432" s="13" customFormat="1">
      <c r="A432" s="13"/>
      <c r="B432" s="225"/>
      <c r="C432" s="226"/>
      <c r="D432" s="227" t="s">
        <v>205</v>
      </c>
      <c r="E432" s="228" t="s">
        <v>21</v>
      </c>
      <c r="F432" s="229" t="s">
        <v>717</v>
      </c>
      <c r="G432" s="226"/>
      <c r="H432" s="230">
        <v>-7.3150000000000004</v>
      </c>
      <c r="I432" s="231"/>
      <c r="J432" s="226"/>
      <c r="K432" s="226"/>
      <c r="L432" s="232"/>
      <c r="M432" s="233"/>
      <c r="N432" s="234"/>
      <c r="O432" s="234"/>
      <c r="P432" s="234"/>
      <c r="Q432" s="234"/>
      <c r="R432" s="234"/>
      <c r="S432" s="234"/>
      <c r="T432" s="23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6" t="s">
        <v>205</v>
      </c>
      <c r="AU432" s="236" t="s">
        <v>83</v>
      </c>
      <c r="AV432" s="13" t="s">
        <v>83</v>
      </c>
      <c r="AW432" s="13" t="s">
        <v>34</v>
      </c>
      <c r="AX432" s="13" t="s">
        <v>73</v>
      </c>
      <c r="AY432" s="236" t="s">
        <v>188</v>
      </c>
    </row>
    <row r="433" s="16" customFormat="1">
      <c r="A433" s="16"/>
      <c r="B433" s="269"/>
      <c r="C433" s="270"/>
      <c r="D433" s="227" t="s">
        <v>205</v>
      </c>
      <c r="E433" s="271" t="s">
        <v>125</v>
      </c>
      <c r="F433" s="272" t="s">
        <v>294</v>
      </c>
      <c r="G433" s="270"/>
      <c r="H433" s="273">
        <v>57.037999999999997</v>
      </c>
      <c r="I433" s="274"/>
      <c r="J433" s="270"/>
      <c r="K433" s="270"/>
      <c r="L433" s="275"/>
      <c r="M433" s="276"/>
      <c r="N433" s="277"/>
      <c r="O433" s="277"/>
      <c r="P433" s="277"/>
      <c r="Q433" s="277"/>
      <c r="R433" s="277"/>
      <c r="S433" s="277"/>
      <c r="T433" s="278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279" t="s">
        <v>205</v>
      </c>
      <c r="AU433" s="279" t="s">
        <v>83</v>
      </c>
      <c r="AV433" s="16" t="s">
        <v>189</v>
      </c>
      <c r="AW433" s="16" t="s">
        <v>34</v>
      </c>
      <c r="AX433" s="16" t="s">
        <v>73</v>
      </c>
      <c r="AY433" s="279" t="s">
        <v>188</v>
      </c>
    </row>
    <row r="434" s="15" customFormat="1">
      <c r="A434" s="15"/>
      <c r="B434" s="258"/>
      <c r="C434" s="259"/>
      <c r="D434" s="227" t="s">
        <v>205</v>
      </c>
      <c r="E434" s="260" t="s">
        <v>21</v>
      </c>
      <c r="F434" s="261" t="s">
        <v>257</v>
      </c>
      <c r="G434" s="259"/>
      <c r="H434" s="262">
        <v>57.037999999999997</v>
      </c>
      <c r="I434" s="263"/>
      <c r="J434" s="259"/>
      <c r="K434" s="259"/>
      <c r="L434" s="264"/>
      <c r="M434" s="265"/>
      <c r="N434" s="266"/>
      <c r="O434" s="266"/>
      <c r="P434" s="266"/>
      <c r="Q434" s="266"/>
      <c r="R434" s="266"/>
      <c r="S434" s="266"/>
      <c r="T434" s="267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8" t="s">
        <v>205</v>
      </c>
      <c r="AU434" s="268" t="s">
        <v>83</v>
      </c>
      <c r="AV434" s="15" t="s">
        <v>195</v>
      </c>
      <c r="AW434" s="15" t="s">
        <v>34</v>
      </c>
      <c r="AX434" s="15" t="s">
        <v>81</v>
      </c>
      <c r="AY434" s="268" t="s">
        <v>188</v>
      </c>
    </row>
    <row r="435" s="2" customFormat="1" ht="24.15" customHeight="1">
      <c r="A435" s="40"/>
      <c r="B435" s="41"/>
      <c r="C435" s="237" t="s">
        <v>718</v>
      </c>
      <c r="D435" s="237" t="s">
        <v>207</v>
      </c>
      <c r="E435" s="238" t="s">
        <v>543</v>
      </c>
      <c r="F435" s="239" t="s">
        <v>544</v>
      </c>
      <c r="G435" s="240" t="s">
        <v>96</v>
      </c>
      <c r="H435" s="241">
        <v>77.281000000000006</v>
      </c>
      <c r="I435" s="242"/>
      <c r="J435" s="243">
        <f>ROUND(I435*H435,2)</f>
        <v>0</v>
      </c>
      <c r="K435" s="239" t="s">
        <v>201</v>
      </c>
      <c r="L435" s="244"/>
      <c r="M435" s="245" t="s">
        <v>21</v>
      </c>
      <c r="N435" s="246" t="s">
        <v>44</v>
      </c>
      <c r="O435" s="86"/>
      <c r="P435" s="216">
        <f>O435*H435</f>
        <v>0</v>
      </c>
      <c r="Q435" s="216">
        <v>0.0047000000000000002</v>
      </c>
      <c r="R435" s="216">
        <f>Q435*H435</f>
        <v>0.36322070000000006</v>
      </c>
      <c r="S435" s="216">
        <v>0</v>
      </c>
      <c r="T435" s="217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8" t="s">
        <v>377</v>
      </c>
      <c r="AT435" s="218" t="s">
        <v>207</v>
      </c>
      <c r="AU435" s="218" t="s">
        <v>83</v>
      </c>
      <c r="AY435" s="19" t="s">
        <v>188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19" t="s">
        <v>81</v>
      </c>
      <c r="BK435" s="219">
        <f>ROUND(I435*H435,2)</f>
        <v>0</v>
      </c>
      <c r="BL435" s="19" t="s">
        <v>283</v>
      </c>
      <c r="BM435" s="218" t="s">
        <v>719</v>
      </c>
    </row>
    <row r="436" s="14" customFormat="1">
      <c r="A436" s="14"/>
      <c r="B436" s="247"/>
      <c r="C436" s="248"/>
      <c r="D436" s="227" t="s">
        <v>205</v>
      </c>
      <c r="E436" s="249" t="s">
        <v>21</v>
      </c>
      <c r="F436" s="250" t="s">
        <v>720</v>
      </c>
      <c r="G436" s="248"/>
      <c r="H436" s="249" t="s">
        <v>21</v>
      </c>
      <c r="I436" s="251"/>
      <c r="J436" s="248"/>
      <c r="K436" s="248"/>
      <c r="L436" s="252"/>
      <c r="M436" s="253"/>
      <c r="N436" s="254"/>
      <c r="O436" s="254"/>
      <c r="P436" s="254"/>
      <c r="Q436" s="254"/>
      <c r="R436" s="254"/>
      <c r="S436" s="254"/>
      <c r="T436" s="25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6" t="s">
        <v>205</v>
      </c>
      <c r="AU436" s="256" t="s">
        <v>83</v>
      </c>
      <c r="AV436" s="14" t="s">
        <v>81</v>
      </c>
      <c r="AW436" s="14" t="s">
        <v>34</v>
      </c>
      <c r="AX436" s="14" t="s">
        <v>73</v>
      </c>
      <c r="AY436" s="256" t="s">
        <v>188</v>
      </c>
    </row>
    <row r="437" s="13" customFormat="1">
      <c r="A437" s="13"/>
      <c r="B437" s="225"/>
      <c r="C437" s="226"/>
      <c r="D437" s="227" t="s">
        <v>205</v>
      </c>
      <c r="E437" s="228" t="s">
        <v>21</v>
      </c>
      <c r="F437" s="229" t="s">
        <v>721</v>
      </c>
      <c r="G437" s="226"/>
      <c r="H437" s="230">
        <v>8.8350000000000009</v>
      </c>
      <c r="I437" s="231"/>
      <c r="J437" s="226"/>
      <c r="K437" s="226"/>
      <c r="L437" s="232"/>
      <c r="M437" s="233"/>
      <c r="N437" s="234"/>
      <c r="O437" s="234"/>
      <c r="P437" s="234"/>
      <c r="Q437" s="234"/>
      <c r="R437" s="234"/>
      <c r="S437" s="234"/>
      <c r="T437" s="23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6" t="s">
        <v>205</v>
      </c>
      <c r="AU437" s="236" t="s">
        <v>83</v>
      </c>
      <c r="AV437" s="13" t="s">
        <v>83</v>
      </c>
      <c r="AW437" s="13" t="s">
        <v>34</v>
      </c>
      <c r="AX437" s="13" t="s">
        <v>73</v>
      </c>
      <c r="AY437" s="236" t="s">
        <v>188</v>
      </c>
    </row>
    <row r="438" s="14" customFormat="1">
      <c r="A438" s="14"/>
      <c r="B438" s="247"/>
      <c r="C438" s="248"/>
      <c r="D438" s="227" t="s">
        <v>205</v>
      </c>
      <c r="E438" s="249" t="s">
        <v>21</v>
      </c>
      <c r="F438" s="250" t="s">
        <v>722</v>
      </c>
      <c r="G438" s="248"/>
      <c r="H438" s="249" t="s">
        <v>21</v>
      </c>
      <c r="I438" s="251"/>
      <c r="J438" s="248"/>
      <c r="K438" s="248"/>
      <c r="L438" s="252"/>
      <c r="M438" s="253"/>
      <c r="N438" s="254"/>
      <c r="O438" s="254"/>
      <c r="P438" s="254"/>
      <c r="Q438" s="254"/>
      <c r="R438" s="254"/>
      <c r="S438" s="254"/>
      <c r="T438" s="25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205</v>
      </c>
      <c r="AU438" s="256" t="s">
        <v>83</v>
      </c>
      <c r="AV438" s="14" t="s">
        <v>81</v>
      </c>
      <c r="AW438" s="14" t="s">
        <v>34</v>
      </c>
      <c r="AX438" s="14" t="s">
        <v>73</v>
      </c>
      <c r="AY438" s="256" t="s">
        <v>188</v>
      </c>
    </row>
    <row r="439" s="13" customFormat="1">
      <c r="A439" s="13"/>
      <c r="B439" s="225"/>
      <c r="C439" s="226"/>
      <c r="D439" s="227" t="s">
        <v>205</v>
      </c>
      <c r="E439" s="228" t="s">
        <v>21</v>
      </c>
      <c r="F439" s="229" t="s">
        <v>723</v>
      </c>
      <c r="G439" s="226"/>
      <c r="H439" s="230">
        <v>68.445999999999998</v>
      </c>
      <c r="I439" s="231"/>
      <c r="J439" s="226"/>
      <c r="K439" s="226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205</v>
      </c>
      <c r="AU439" s="236" t="s">
        <v>83</v>
      </c>
      <c r="AV439" s="13" t="s">
        <v>83</v>
      </c>
      <c r="AW439" s="13" t="s">
        <v>34</v>
      </c>
      <c r="AX439" s="13" t="s">
        <v>73</v>
      </c>
      <c r="AY439" s="236" t="s">
        <v>188</v>
      </c>
    </row>
    <row r="440" s="15" customFormat="1">
      <c r="A440" s="15"/>
      <c r="B440" s="258"/>
      <c r="C440" s="259"/>
      <c r="D440" s="227" t="s">
        <v>205</v>
      </c>
      <c r="E440" s="260" t="s">
        <v>21</v>
      </c>
      <c r="F440" s="261" t="s">
        <v>257</v>
      </c>
      <c r="G440" s="259"/>
      <c r="H440" s="262">
        <v>77.281000000000006</v>
      </c>
      <c r="I440" s="263"/>
      <c r="J440" s="259"/>
      <c r="K440" s="259"/>
      <c r="L440" s="264"/>
      <c r="M440" s="265"/>
      <c r="N440" s="266"/>
      <c r="O440" s="266"/>
      <c r="P440" s="266"/>
      <c r="Q440" s="266"/>
      <c r="R440" s="266"/>
      <c r="S440" s="266"/>
      <c r="T440" s="267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8" t="s">
        <v>205</v>
      </c>
      <c r="AU440" s="268" t="s">
        <v>83</v>
      </c>
      <c r="AV440" s="15" t="s">
        <v>195</v>
      </c>
      <c r="AW440" s="15" t="s">
        <v>34</v>
      </c>
      <c r="AX440" s="15" t="s">
        <v>81</v>
      </c>
      <c r="AY440" s="268" t="s">
        <v>188</v>
      </c>
    </row>
    <row r="441" s="2" customFormat="1" ht="16.5" customHeight="1">
      <c r="A441" s="40"/>
      <c r="B441" s="41"/>
      <c r="C441" s="207" t="s">
        <v>724</v>
      </c>
      <c r="D441" s="207" t="s">
        <v>191</v>
      </c>
      <c r="E441" s="208" t="s">
        <v>725</v>
      </c>
      <c r="F441" s="209" t="s">
        <v>726</v>
      </c>
      <c r="G441" s="210" t="s">
        <v>194</v>
      </c>
      <c r="H441" s="211">
        <v>8</v>
      </c>
      <c r="I441" s="212"/>
      <c r="J441" s="213">
        <f>ROUND(I441*H441,2)</f>
        <v>0</v>
      </c>
      <c r="K441" s="209" t="s">
        <v>21</v>
      </c>
      <c r="L441" s="46"/>
      <c r="M441" s="214" t="s">
        <v>21</v>
      </c>
      <c r="N441" s="215" t="s">
        <v>44</v>
      </c>
      <c r="O441" s="86"/>
      <c r="P441" s="216">
        <f>O441*H441</f>
        <v>0</v>
      </c>
      <c r="Q441" s="216">
        <v>0</v>
      </c>
      <c r="R441" s="216">
        <f>Q441*H441</f>
        <v>0</v>
      </c>
      <c r="S441" s="216">
        <v>0</v>
      </c>
      <c r="T441" s="217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8" t="s">
        <v>283</v>
      </c>
      <c r="AT441" s="218" t="s">
        <v>191</v>
      </c>
      <c r="AU441" s="218" t="s">
        <v>83</v>
      </c>
      <c r="AY441" s="19" t="s">
        <v>188</v>
      </c>
      <c r="BE441" s="219">
        <f>IF(N441="základní",J441,0)</f>
        <v>0</v>
      </c>
      <c r="BF441" s="219">
        <f>IF(N441="snížená",J441,0)</f>
        <v>0</v>
      </c>
      <c r="BG441" s="219">
        <f>IF(N441="zákl. přenesená",J441,0)</f>
        <v>0</v>
      </c>
      <c r="BH441" s="219">
        <f>IF(N441="sníž. přenesená",J441,0)</f>
        <v>0</v>
      </c>
      <c r="BI441" s="219">
        <f>IF(N441="nulová",J441,0)</f>
        <v>0</v>
      </c>
      <c r="BJ441" s="19" t="s">
        <v>81</v>
      </c>
      <c r="BK441" s="219">
        <f>ROUND(I441*H441,2)</f>
        <v>0</v>
      </c>
      <c r="BL441" s="19" t="s">
        <v>283</v>
      </c>
      <c r="BM441" s="218" t="s">
        <v>727</v>
      </c>
    </row>
    <row r="442" s="2" customFormat="1">
      <c r="A442" s="40"/>
      <c r="B442" s="41"/>
      <c r="C442" s="42"/>
      <c r="D442" s="227" t="s">
        <v>223</v>
      </c>
      <c r="E442" s="42"/>
      <c r="F442" s="257" t="s">
        <v>728</v>
      </c>
      <c r="G442" s="42"/>
      <c r="H442" s="42"/>
      <c r="I442" s="222"/>
      <c r="J442" s="42"/>
      <c r="K442" s="42"/>
      <c r="L442" s="46"/>
      <c r="M442" s="223"/>
      <c r="N442" s="224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223</v>
      </c>
      <c r="AU442" s="19" t="s">
        <v>83</v>
      </c>
    </row>
    <row r="443" s="2" customFormat="1" ht="24.15" customHeight="1">
      <c r="A443" s="40"/>
      <c r="B443" s="41"/>
      <c r="C443" s="207" t="s">
        <v>729</v>
      </c>
      <c r="D443" s="207" t="s">
        <v>191</v>
      </c>
      <c r="E443" s="208" t="s">
        <v>730</v>
      </c>
      <c r="F443" s="209" t="s">
        <v>731</v>
      </c>
      <c r="G443" s="210" t="s">
        <v>96</v>
      </c>
      <c r="H443" s="211">
        <v>9.1029999999999998</v>
      </c>
      <c r="I443" s="212"/>
      <c r="J443" s="213">
        <f>ROUND(I443*H443,2)</f>
        <v>0</v>
      </c>
      <c r="K443" s="209" t="s">
        <v>201</v>
      </c>
      <c r="L443" s="46"/>
      <c r="M443" s="214" t="s">
        <v>21</v>
      </c>
      <c r="N443" s="215" t="s">
        <v>44</v>
      </c>
      <c r="O443" s="86"/>
      <c r="P443" s="216">
        <f>O443*H443</f>
        <v>0</v>
      </c>
      <c r="Q443" s="216">
        <v>0</v>
      </c>
      <c r="R443" s="216">
        <f>Q443*H443</f>
        <v>0</v>
      </c>
      <c r="S443" s="216">
        <v>0.0032000000000000002</v>
      </c>
      <c r="T443" s="217">
        <f>S443*H443</f>
        <v>0.029129600000000002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8" t="s">
        <v>283</v>
      </c>
      <c r="AT443" s="218" t="s">
        <v>191</v>
      </c>
      <c r="AU443" s="218" t="s">
        <v>83</v>
      </c>
      <c r="AY443" s="19" t="s">
        <v>188</v>
      </c>
      <c r="BE443" s="219">
        <f>IF(N443="základní",J443,0)</f>
        <v>0</v>
      </c>
      <c r="BF443" s="219">
        <f>IF(N443="snížená",J443,0)</f>
        <v>0</v>
      </c>
      <c r="BG443" s="219">
        <f>IF(N443="zákl. přenesená",J443,0)</f>
        <v>0</v>
      </c>
      <c r="BH443" s="219">
        <f>IF(N443="sníž. přenesená",J443,0)</f>
        <v>0</v>
      </c>
      <c r="BI443" s="219">
        <f>IF(N443="nulová",J443,0)</f>
        <v>0</v>
      </c>
      <c r="BJ443" s="19" t="s">
        <v>81</v>
      </c>
      <c r="BK443" s="219">
        <f>ROUND(I443*H443,2)</f>
        <v>0</v>
      </c>
      <c r="BL443" s="19" t="s">
        <v>283</v>
      </c>
      <c r="BM443" s="218" t="s">
        <v>732</v>
      </c>
    </row>
    <row r="444" s="2" customFormat="1">
      <c r="A444" s="40"/>
      <c r="B444" s="41"/>
      <c r="C444" s="42"/>
      <c r="D444" s="220" t="s">
        <v>203</v>
      </c>
      <c r="E444" s="42"/>
      <c r="F444" s="221" t="s">
        <v>733</v>
      </c>
      <c r="G444" s="42"/>
      <c r="H444" s="42"/>
      <c r="I444" s="222"/>
      <c r="J444" s="42"/>
      <c r="K444" s="42"/>
      <c r="L444" s="46"/>
      <c r="M444" s="223"/>
      <c r="N444" s="224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203</v>
      </c>
      <c r="AU444" s="19" t="s">
        <v>83</v>
      </c>
    </row>
    <row r="445" s="13" customFormat="1">
      <c r="A445" s="13"/>
      <c r="B445" s="225"/>
      <c r="C445" s="226"/>
      <c r="D445" s="227" t="s">
        <v>205</v>
      </c>
      <c r="E445" s="228" t="s">
        <v>21</v>
      </c>
      <c r="F445" s="229" t="s">
        <v>734</v>
      </c>
      <c r="G445" s="226"/>
      <c r="H445" s="230">
        <v>2.8879999999999999</v>
      </c>
      <c r="I445" s="231"/>
      <c r="J445" s="226"/>
      <c r="K445" s="226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205</v>
      </c>
      <c r="AU445" s="236" t="s">
        <v>83</v>
      </c>
      <c r="AV445" s="13" t="s">
        <v>83</v>
      </c>
      <c r="AW445" s="13" t="s">
        <v>34</v>
      </c>
      <c r="AX445" s="13" t="s">
        <v>73</v>
      </c>
      <c r="AY445" s="236" t="s">
        <v>188</v>
      </c>
    </row>
    <row r="446" s="13" customFormat="1">
      <c r="A446" s="13"/>
      <c r="B446" s="225"/>
      <c r="C446" s="226"/>
      <c r="D446" s="227" t="s">
        <v>205</v>
      </c>
      <c r="E446" s="228" t="s">
        <v>21</v>
      </c>
      <c r="F446" s="229" t="s">
        <v>735</v>
      </c>
      <c r="G446" s="226"/>
      <c r="H446" s="230">
        <v>4.0679999999999996</v>
      </c>
      <c r="I446" s="231"/>
      <c r="J446" s="226"/>
      <c r="K446" s="226"/>
      <c r="L446" s="232"/>
      <c r="M446" s="233"/>
      <c r="N446" s="234"/>
      <c r="O446" s="234"/>
      <c r="P446" s="234"/>
      <c r="Q446" s="234"/>
      <c r="R446" s="234"/>
      <c r="S446" s="234"/>
      <c r="T446" s="23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6" t="s">
        <v>205</v>
      </c>
      <c r="AU446" s="236" t="s">
        <v>83</v>
      </c>
      <c r="AV446" s="13" t="s">
        <v>83</v>
      </c>
      <c r="AW446" s="13" t="s">
        <v>34</v>
      </c>
      <c r="AX446" s="13" t="s">
        <v>73</v>
      </c>
      <c r="AY446" s="236" t="s">
        <v>188</v>
      </c>
    </row>
    <row r="447" s="13" customFormat="1">
      <c r="A447" s="13"/>
      <c r="B447" s="225"/>
      <c r="C447" s="226"/>
      <c r="D447" s="227" t="s">
        <v>205</v>
      </c>
      <c r="E447" s="228" t="s">
        <v>21</v>
      </c>
      <c r="F447" s="229" t="s">
        <v>736</v>
      </c>
      <c r="G447" s="226"/>
      <c r="H447" s="230">
        <v>1.6040000000000001</v>
      </c>
      <c r="I447" s="231"/>
      <c r="J447" s="226"/>
      <c r="K447" s="226"/>
      <c r="L447" s="232"/>
      <c r="M447" s="233"/>
      <c r="N447" s="234"/>
      <c r="O447" s="234"/>
      <c r="P447" s="234"/>
      <c r="Q447" s="234"/>
      <c r="R447" s="234"/>
      <c r="S447" s="234"/>
      <c r="T447" s="23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6" t="s">
        <v>205</v>
      </c>
      <c r="AU447" s="236" t="s">
        <v>83</v>
      </c>
      <c r="AV447" s="13" t="s">
        <v>83</v>
      </c>
      <c r="AW447" s="13" t="s">
        <v>34</v>
      </c>
      <c r="AX447" s="13" t="s">
        <v>73</v>
      </c>
      <c r="AY447" s="236" t="s">
        <v>188</v>
      </c>
    </row>
    <row r="448" s="13" customFormat="1">
      <c r="A448" s="13"/>
      <c r="B448" s="225"/>
      <c r="C448" s="226"/>
      <c r="D448" s="227" t="s">
        <v>205</v>
      </c>
      <c r="E448" s="228" t="s">
        <v>21</v>
      </c>
      <c r="F448" s="229" t="s">
        <v>737</v>
      </c>
      <c r="G448" s="226"/>
      <c r="H448" s="230">
        <v>0.54300000000000004</v>
      </c>
      <c r="I448" s="231"/>
      <c r="J448" s="226"/>
      <c r="K448" s="226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205</v>
      </c>
      <c r="AU448" s="236" t="s">
        <v>83</v>
      </c>
      <c r="AV448" s="13" t="s">
        <v>83</v>
      </c>
      <c r="AW448" s="13" t="s">
        <v>34</v>
      </c>
      <c r="AX448" s="13" t="s">
        <v>73</v>
      </c>
      <c r="AY448" s="236" t="s">
        <v>188</v>
      </c>
    </row>
    <row r="449" s="16" customFormat="1">
      <c r="A449" s="16"/>
      <c r="B449" s="269"/>
      <c r="C449" s="270"/>
      <c r="D449" s="227" t="s">
        <v>205</v>
      </c>
      <c r="E449" s="271" t="s">
        <v>144</v>
      </c>
      <c r="F449" s="272" t="s">
        <v>294</v>
      </c>
      <c r="G449" s="270"/>
      <c r="H449" s="273">
        <v>9.1029999999999998</v>
      </c>
      <c r="I449" s="274"/>
      <c r="J449" s="270"/>
      <c r="K449" s="270"/>
      <c r="L449" s="275"/>
      <c r="M449" s="276"/>
      <c r="N449" s="277"/>
      <c r="O449" s="277"/>
      <c r="P449" s="277"/>
      <c r="Q449" s="277"/>
      <c r="R449" s="277"/>
      <c r="S449" s="277"/>
      <c r="T449" s="278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T449" s="279" t="s">
        <v>205</v>
      </c>
      <c r="AU449" s="279" t="s">
        <v>83</v>
      </c>
      <c r="AV449" s="16" t="s">
        <v>189</v>
      </c>
      <c r="AW449" s="16" t="s">
        <v>34</v>
      </c>
      <c r="AX449" s="16" t="s">
        <v>73</v>
      </c>
      <c r="AY449" s="279" t="s">
        <v>188</v>
      </c>
    </row>
    <row r="450" s="15" customFormat="1">
      <c r="A450" s="15"/>
      <c r="B450" s="258"/>
      <c r="C450" s="259"/>
      <c r="D450" s="227" t="s">
        <v>205</v>
      </c>
      <c r="E450" s="260" t="s">
        <v>21</v>
      </c>
      <c r="F450" s="261" t="s">
        <v>257</v>
      </c>
      <c r="G450" s="259"/>
      <c r="H450" s="262">
        <v>9.1029999999999998</v>
      </c>
      <c r="I450" s="263"/>
      <c r="J450" s="259"/>
      <c r="K450" s="259"/>
      <c r="L450" s="264"/>
      <c r="M450" s="265"/>
      <c r="N450" s="266"/>
      <c r="O450" s="266"/>
      <c r="P450" s="266"/>
      <c r="Q450" s="266"/>
      <c r="R450" s="266"/>
      <c r="S450" s="266"/>
      <c r="T450" s="267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8" t="s">
        <v>205</v>
      </c>
      <c r="AU450" s="268" t="s">
        <v>83</v>
      </c>
      <c r="AV450" s="15" t="s">
        <v>195</v>
      </c>
      <c r="AW450" s="15" t="s">
        <v>34</v>
      </c>
      <c r="AX450" s="15" t="s">
        <v>81</v>
      </c>
      <c r="AY450" s="268" t="s">
        <v>188</v>
      </c>
    </row>
    <row r="451" s="2" customFormat="1" ht="24.15" customHeight="1">
      <c r="A451" s="40"/>
      <c r="B451" s="41"/>
      <c r="C451" s="207" t="s">
        <v>738</v>
      </c>
      <c r="D451" s="207" t="s">
        <v>191</v>
      </c>
      <c r="E451" s="208" t="s">
        <v>739</v>
      </c>
      <c r="F451" s="209" t="s">
        <v>740</v>
      </c>
      <c r="G451" s="210" t="s">
        <v>278</v>
      </c>
      <c r="H451" s="211">
        <v>4.2409999999999997</v>
      </c>
      <c r="I451" s="212"/>
      <c r="J451" s="213">
        <f>ROUND(I451*H451,2)</f>
        <v>0</v>
      </c>
      <c r="K451" s="209" t="s">
        <v>201</v>
      </c>
      <c r="L451" s="46"/>
      <c r="M451" s="214" t="s">
        <v>21</v>
      </c>
      <c r="N451" s="215" t="s">
        <v>44</v>
      </c>
      <c r="O451" s="86"/>
      <c r="P451" s="216">
        <f>O451*H451</f>
        <v>0</v>
      </c>
      <c r="Q451" s="216">
        <v>0</v>
      </c>
      <c r="R451" s="216">
        <f>Q451*H451</f>
        <v>0</v>
      </c>
      <c r="S451" s="216">
        <v>0</v>
      </c>
      <c r="T451" s="217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8" t="s">
        <v>283</v>
      </c>
      <c r="AT451" s="218" t="s">
        <v>191</v>
      </c>
      <c r="AU451" s="218" t="s">
        <v>83</v>
      </c>
      <c r="AY451" s="19" t="s">
        <v>188</v>
      </c>
      <c r="BE451" s="219">
        <f>IF(N451="základní",J451,0)</f>
        <v>0</v>
      </c>
      <c r="BF451" s="219">
        <f>IF(N451="snížená",J451,0)</f>
        <v>0</v>
      </c>
      <c r="BG451" s="219">
        <f>IF(N451="zákl. přenesená",J451,0)</f>
        <v>0</v>
      </c>
      <c r="BH451" s="219">
        <f>IF(N451="sníž. přenesená",J451,0)</f>
        <v>0</v>
      </c>
      <c r="BI451" s="219">
        <f>IF(N451="nulová",J451,0)</f>
        <v>0</v>
      </c>
      <c r="BJ451" s="19" t="s">
        <v>81</v>
      </c>
      <c r="BK451" s="219">
        <f>ROUND(I451*H451,2)</f>
        <v>0</v>
      </c>
      <c r="BL451" s="19" t="s">
        <v>283</v>
      </c>
      <c r="BM451" s="218" t="s">
        <v>741</v>
      </c>
    </row>
    <row r="452" s="2" customFormat="1">
      <c r="A452" s="40"/>
      <c r="B452" s="41"/>
      <c r="C452" s="42"/>
      <c r="D452" s="220" t="s">
        <v>203</v>
      </c>
      <c r="E452" s="42"/>
      <c r="F452" s="221" t="s">
        <v>742</v>
      </c>
      <c r="G452" s="42"/>
      <c r="H452" s="42"/>
      <c r="I452" s="222"/>
      <c r="J452" s="42"/>
      <c r="K452" s="42"/>
      <c r="L452" s="46"/>
      <c r="M452" s="223"/>
      <c r="N452" s="224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203</v>
      </c>
      <c r="AU452" s="19" t="s">
        <v>83</v>
      </c>
    </row>
    <row r="453" s="12" customFormat="1" ht="22.8" customHeight="1">
      <c r="A453" s="12"/>
      <c r="B453" s="191"/>
      <c r="C453" s="192"/>
      <c r="D453" s="193" t="s">
        <v>72</v>
      </c>
      <c r="E453" s="205" t="s">
        <v>743</v>
      </c>
      <c r="F453" s="205" t="s">
        <v>744</v>
      </c>
      <c r="G453" s="192"/>
      <c r="H453" s="192"/>
      <c r="I453" s="195"/>
      <c r="J453" s="206">
        <f>BK453</f>
        <v>0</v>
      </c>
      <c r="K453" s="192"/>
      <c r="L453" s="197"/>
      <c r="M453" s="198"/>
      <c r="N453" s="199"/>
      <c r="O453" s="199"/>
      <c r="P453" s="200">
        <f>SUM(P454:P480)</f>
        <v>0</v>
      </c>
      <c r="Q453" s="199"/>
      <c r="R453" s="200">
        <f>SUM(R454:R480)</f>
        <v>3.2941707</v>
      </c>
      <c r="S453" s="199"/>
      <c r="T453" s="201">
        <f>SUM(T454:T480)</f>
        <v>16.789259999999999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2" t="s">
        <v>83</v>
      </c>
      <c r="AT453" s="203" t="s">
        <v>72</v>
      </c>
      <c r="AU453" s="203" t="s">
        <v>81</v>
      </c>
      <c r="AY453" s="202" t="s">
        <v>188</v>
      </c>
      <c r="BK453" s="204">
        <f>SUM(BK454:BK480)</f>
        <v>0</v>
      </c>
    </row>
    <row r="454" s="2" customFormat="1" ht="24.15" customHeight="1">
      <c r="A454" s="40"/>
      <c r="B454" s="41"/>
      <c r="C454" s="207" t="s">
        <v>745</v>
      </c>
      <c r="D454" s="207" t="s">
        <v>191</v>
      </c>
      <c r="E454" s="208" t="s">
        <v>746</v>
      </c>
      <c r="F454" s="209" t="s">
        <v>747</v>
      </c>
      <c r="G454" s="210" t="s">
        <v>96</v>
      </c>
      <c r="H454" s="211">
        <v>385.95999999999998</v>
      </c>
      <c r="I454" s="212"/>
      <c r="J454" s="213">
        <f>ROUND(I454*H454,2)</f>
        <v>0</v>
      </c>
      <c r="K454" s="209" t="s">
        <v>201</v>
      </c>
      <c r="L454" s="46"/>
      <c r="M454" s="214" t="s">
        <v>21</v>
      </c>
      <c r="N454" s="215" t="s">
        <v>44</v>
      </c>
      <c r="O454" s="86"/>
      <c r="P454" s="216">
        <f>O454*H454</f>
        <v>0</v>
      </c>
      <c r="Q454" s="216">
        <v>0</v>
      </c>
      <c r="R454" s="216">
        <f>Q454*H454</f>
        <v>0</v>
      </c>
      <c r="S454" s="216">
        <v>0.043499999999999997</v>
      </c>
      <c r="T454" s="217">
        <f>S454*H454</f>
        <v>16.789259999999999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8" t="s">
        <v>283</v>
      </c>
      <c r="AT454" s="218" t="s">
        <v>191</v>
      </c>
      <c r="AU454" s="218" t="s">
        <v>83</v>
      </c>
      <c r="AY454" s="19" t="s">
        <v>188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19" t="s">
        <v>81</v>
      </c>
      <c r="BK454" s="219">
        <f>ROUND(I454*H454,2)</f>
        <v>0</v>
      </c>
      <c r="BL454" s="19" t="s">
        <v>283</v>
      </c>
      <c r="BM454" s="218" t="s">
        <v>748</v>
      </c>
    </row>
    <row r="455" s="2" customFormat="1">
      <c r="A455" s="40"/>
      <c r="B455" s="41"/>
      <c r="C455" s="42"/>
      <c r="D455" s="220" t="s">
        <v>203</v>
      </c>
      <c r="E455" s="42"/>
      <c r="F455" s="221" t="s">
        <v>749</v>
      </c>
      <c r="G455" s="42"/>
      <c r="H455" s="42"/>
      <c r="I455" s="222"/>
      <c r="J455" s="42"/>
      <c r="K455" s="42"/>
      <c r="L455" s="46"/>
      <c r="M455" s="223"/>
      <c r="N455" s="224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203</v>
      </c>
      <c r="AU455" s="19" t="s">
        <v>83</v>
      </c>
    </row>
    <row r="456" s="14" customFormat="1">
      <c r="A456" s="14"/>
      <c r="B456" s="247"/>
      <c r="C456" s="248"/>
      <c r="D456" s="227" t="s">
        <v>205</v>
      </c>
      <c r="E456" s="249" t="s">
        <v>21</v>
      </c>
      <c r="F456" s="250" t="s">
        <v>750</v>
      </c>
      <c r="G456" s="248"/>
      <c r="H456" s="249" t="s">
        <v>21</v>
      </c>
      <c r="I456" s="251"/>
      <c r="J456" s="248"/>
      <c r="K456" s="248"/>
      <c r="L456" s="252"/>
      <c r="M456" s="253"/>
      <c r="N456" s="254"/>
      <c r="O456" s="254"/>
      <c r="P456" s="254"/>
      <c r="Q456" s="254"/>
      <c r="R456" s="254"/>
      <c r="S456" s="254"/>
      <c r="T456" s="25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6" t="s">
        <v>205</v>
      </c>
      <c r="AU456" s="256" t="s">
        <v>83</v>
      </c>
      <c r="AV456" s="14" t="s">
        <v>81</v>
      </c>
      <c r="AW456" s="14" t="s">
        <v>34</v>
      </c>
      <c r="AX456" s="14" t="s">
        <v>73</v>
      </c>
      <c r="AY456" s="256" t="s">
        <v>188</v>
      </c>
    </row>
    <row r="457" s="13" customFormat="1">
      <c r="A457" s="13"/>
      <c r="B457" s="225"/>
      <c r="C457" s="226"/>
      <c r="D457" s="227" t="s">
        <v>205</v>
      </c>
      <c r="E457" s="228" t="s">
        <v>21</v>
      </c>
      <c r="F457" s="229" t="s">
        <v>751</v>
      </c>
      <c r="G457" s="226"/>
      <c r="H457" s="230">
        <v>421.71499999999998</v>
      </c>
      <c r="I457" s="231"/>
      <c r="J457" s="226"/>
      <c r="K457" s="226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205</v>
      </c>
      <c r="AU457" s="236" t="s">
        <v>83</v>
      </c>
      <c r="AV457" s="13" t="s">
        <v>83</v>
      </c>
      <c r="AW457" s="13" t="s">
        <v>34</v>
      </c>
      <c r="AX457" s="13" t="s">
        <v>73</v>
      </c>
      <c r="AY457" s="236" t="s">
        <v>188</v>
      </c>
    </row>
    <row r="458" s="13" customFormat="1">
      <c r="A458" s="13"/>
      <c r="B458" s="225"/>
      <c r="C458" s="226"/>
      <c r="D458" s="227" t="s">
        <v>205</v>
      </c>
      <c r="E458" s="228" t="s">
        <v>21</v>
      </c>
      <c r="F458" s="229" t="s">
        <v>752</v>
      </c>
      <c r="G458" s="226"/>
      <c r="H458" s="230">
        <v>-29.664000000000001</v>
      </c>
      <c r="I458" s="231"/>
      <c r="J458" s="226"/>
      <c r="K458" s="226"/>
      <c r="L458" s="232"/>
      <c r="M458" s="233"/>
      <c r="N458" s="234"/>
      <c r="O458" s="234"/>
      <c r="P458" s="234"/>
      <c r="Q458" s="234"/>
      <c r="R458" s="234"/>
      <c r="S458" s="234"/>
      <c r="T458" s="23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6" t="s">
        <v>205</v>
      </c>
      <c r="AU458" s="236" t="s">
        <v>83</v>
      </c>
      <c r="AV458" s="13" t="s">
        <v>83</v>
      </c>
      <c r="AW458" s="13" t="s">
        <v>34</v>
      </c>
      <c r="AX458" s="13" t="s">
        <v>73</v>
      </c>
      <c r="AY458" s="236" t="s">
        <v>188</v>
      </c>
    </row>
    <row r="459" s="13" customFormat="1">
      <c r="A459" s="13"/>
      <c r="B459" s="225"/>
      <c r="C459" s="226"/>
      <c r="D459" s="227" t="s">
        <v>205</v>
      </c>
      <c r="E459" s="228" t="s">
        <v>21</v>
      </c>
      <c r="F459" s="229" t="s">
        <v>596</v>
      </c>
      <c r="G459" s="226"/>
      <c r="H459" s="230">
        <v>-3.9430000000000001</v>
      </c>
      <c r="I459" s="231"/>
      <c r="J459" s="226"/>
      <c r="K459" s="226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205</v>
      </c>
      <c r="AU459" s="236" t="s">
        <v>83</v>
      </c>
      <c r="AV459" s="13" t="s">
        <v>83</v>
      </c>
      <c r="AW459" s="13" t="s">
        <v>34</v>
      </c>
      <c r="AX459" s="13" t="s">
        <v>73</v>
      </c>
      <c r="AY459" s="236" t="s">
        <v>188</v>
      </c>
    </row>
    <row r="460" s="13" customFormat="1">
      <c r="A460" s="13"/>
      <c r="B460" s="225"/>
      <c r="C460" s="226"/>
      <c r="D460" s="227" t="s">
        <v>205</v>
      </c>
      <c r="E460" s="228" t="s">
        <v>21</v>
      </c>
      <c r="F460" s="229" t="s">
        <v>597</v>
      </c>
      <c r="G460" s="226"/>
      <c r="H460" s="230">
        <v>-1.02</v>
      </c>
      <c r="I460" s="231"/>
      <c r="J460" s="226"/>
      <c r="K460" s="226"/>
      <c r="L460" s="232"/>
      <c r="M460" s="233"/>
      <c r="N460" s="234"/>
      <c r="O460" s="234"/>
      <c r="P460" s="234"/>
      <c r="Q460" s="234"/>
      <c r="R460" s="234"/>
      <c r="S460" s="234"/>
      <c r="T460" s="23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6" t="s">
        <v>205</v>
      </c>
      <c r="AU460" s="236" t="s">
        <v>83</v>
      </c>
      <c r="AV460" s="13" t="s">
        <v>83</v>
      </c>
      <c r="AW460" s="13" t="s">
        <v>34</v>
      </c>
      <c r="AX460" s="13" t="s">
        <v>73</v>
      </c>
      <c r="AY460" s="236" t="s">
        <v>188</v>
      </c>
    </row>
    <row r="461" s="13" customFormat="1">
      <c r="A461" s="13"/>
      <c r="B461" s="225"/>
      <c r="C461" s="226"/>
      <c r="D461" s="227" t="s">
        <v>205</v>
      </c>
      <c r="E461" s="228" t="s">
        <v>21</v>
      </c>
      <c r="F461" s="229" t="s">
        <v>598</v>
      </c>
      <c r="G461" s="226"/>
      <c r="H461" s="230">
        <v>-0.77200000000000002</v>
      </c>
      <c r="I461" s="231"/>
      <c r="J461" s="226"/>
      <c r="K461" s="226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205</v>
      </c>
      <c r="AU461" s="236" t="s">
        <v>83</v>
      </c>
      <c r="AV461" s="13" t="s">
        <v>83</v>
      </c>
      <c r="AW461" s="13" t="s">
        <v>34</v>
      </c>
      <c r="AX461" s="13" t="s">
        <v>73</v>
      </c>
      <c r="AY461" s="236" t="s">
        <v>188</v>
      </c>
    </row>
    <row r="462" s="13" customFormat="1">
      <c r="A462" s="13"/>
      <c r="B462" s="225"/>
      <c r="C462" s="226"/>
      <c r="D462" s="227" t="s">
        <v>205</v>
      </c>
      <c r="E462" s="228" t="s">
        <v>21</v>
      </c>
      <c r="F462" s="229" t="s">
        <v>599</v>
      </c>
      <c r="G462" s="226"/>
      <c r="H462" s="230">
        <v>-0.35599999999999998</v>
      </c>
      <c r="I462" s="231"/>
      <c r="J462" s="226"/>
      <c r="K462" s="226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205</v>
      </c>
      <c r="AU462" s="236" t="s">
        <v>83</v>
      </c>
      <c r="AV462" s="13" t="s">
        <v>83</v>
      </c>
      <c r="AW462" s="13" t="s">
        <v>34</v>
      </c>
      <c r="AX462" s="13" t="s">
        <v>73</v>
      </c>
      <c r="AY462" s="236" t="s">
        <v>188</v>
      </c>
    </row>
    <row r="463" s="16" customFormat="1">
      <c r="A463" s="16"/>
      <c r="B463" s="269"/>
      <c r="C463" s="270"/>
      <c r="D463" s="227" t="s">
        <v>205</v>
      </c>
      <c r="E463" s="271" t="s">
        <v>94</v>
      </c>
      <c r="F463" s="272" t="s">
        <v>294</v>
      </c>
      <c r="G463" s="270"/>
      <c r="H463" s="273">
        <v>385.95999999999998</v>
      </c>
      <c r="I463" s="274"/>
      <c r="J463" s="270"/>
      <c r="K463" s="270"/>
      <c r="L463" s="275"/>
      <c r="M463" s="276"/>
      <c r="N463" s="277"/>
      <c r="O463" s="277"/>
      <c r="P463" s="277"/>
      <c r="Q463" s="277"/>
      <c r="R463" s="277"/>
      <c r="S463" s="277"/>
      <c r="T463" s="278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79" t="s">
        <v>205</v>
      </c>
      <c r="AU463" s="279" t="s">
        <v>83</v>
      </c>
      <c r="AV463" s="16" t="s">
        <v>189</v>
      </c>
      <c r="AW463" s="16" t="s">
        <v>34</v>
      </c>
      <c r="AX463" s="16" t="s">
        <v>73</v>
      </c>
      <c r="AY463" s="279" t="s">
        <v>188</v>
      </c>
    </row>
    <row r="464" s="15" customFormat="1">
      <c r="A464" s="15"/>
      <c r="B464" s="258"/>
      <c r="C464" s="259"/>
      <c r="D464" s="227" t="s">
        <v>205</v>
      </c>
      <c r="E464" s="260" t="s">
        <v>21</v>
      </c>
      <c r="F464" s="261" t="s">
        <v>257</v>
      </c>
      <c r="G464" s="259"/>
      <c r="H464" s="262">
        <v>385.95999999999998</v>
      </c>
      <c r="I464" s="263"/>
      <c r="J464" s="259"/>
      <c r="K464" s="259"/>
      <c r="L464" s="264"/>
      <c r="M464" s="265"/>
      <c r="N464" s="266"/>
      <c r="O464" s="266"/>
      <c r="P464" s="266"/>
      <c r="Q464" s="266"/>
      <c r="R464" s="266"/>
      <c r="S464" s="266"/>
      <c r="T464" s="267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8" t="s">
        <v>205</v>
      </c>
      <c r="AU464" s="268" t="s">
        <v>83</v>
      </c>
      <c r="AV464" s="15" t="s">
        <v>195</v>
      </c>
      <c r="AW464" s="15" t="s">
        <v>34</v>
      </c>
      <c r="AX464" s="15" t="s">
        <v>81</v>
      </c>
      <c r="AY464" s="268" t="s">
        <v>188</v>
      </c>
    </row>
    <row r="465" s="2" customFormat="1" ht="24.15" customHeight="1">
      <c r="A465" s="40"/>
      <c r="B465" s="41"/>
      <c r="C465" s="207" t="s">
        <v>753</v>
      </c>
      <c r="D465" s="207" t="s">
        <v>191</v>
      </c>
      <c r="E465" s="208" t="s">
        <v>754</v>
      </c>
      <c r="F465" s="209" t="s">
        <v>755</v>
      </c>
      <c r="G465" s="210" t="s">
        <v>96</v>
      </c>
      <c r="H465" s="211">
        <v>385.95999999999998</v>
      </c>
      <c r="I465" s="212"/>
      <c r="J465" s="213">
        <f>ROUND(I465*H465,2)</f>
        <v>0</v>
      </c>
      <c r="K465" s="209" t="s">
        <v>201</v>
      </c>
      <c r="L465" s="46"/>
      <c r="M465" s="214" t="s">
        <v>21</v>
      </c>
      <c r="N465" s="215" t="s">
        <v>44</v>
      </c>
      <c r="O465" s="86"/>
      <c r="P465" s="216">
        <f>O465*H465</f>
        <v>0</v>
      </c>
      <c r="Q465" s="216">
        <v>0</v>
      </c>
      <c r="R465" s="216">
        <f>Q465*H465</f>
        <v>0</v>
      </c>
      <c r="S465" s="216">
        <v>0</v>
      </c>
      <c r="T465" s="217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8" t="s">
        <v>283</v>
      </c>
      <c r="AT465" s="218" t="s">
        <v>191</v>
      </c>
      <c r="AU465" s="218" t="s">
        <v>83</v>
      </c>
      <c r="AY465" s="19" t="s">
        <v>188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19" t="s">
        <v>81</v>
      </c>
      <c r="BK465" s="219">
        <f>ROUND(I465*H465,2)</f>
        <v>0</v>
      </c>
      <c r="BL465" s="19" t="s">
        <v>283</v>
      </c>
      <c r="BM465" s="218" t="s">
        <v>756</v>
      </c>
    </row>
    <row r="466" s="2" customFormat="1">
      <c r="A466" s="40"/>
      <c r="B466" s="41"/>
      <c r="C466" s="42"/>
      <c r="D466" s="220" t="s">
        <v>203</v>
      </c>
      <c r="E466" s="42"/>
      <c r="F466" s="221" t="s">
        <v>757</v>
      </c>
      <c r="G466" s="42"/>
      <c r="H466" s="42"/>
      <c r="I466" s="222"/>
      <c r="J466" s="42"/>
      <c r="K466" s="42"/>
      <c r="L466" s="46"/>
      <c r="M466" s="223"/>
      <c r="N466" s="224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203</v>
      </c>
      <c r="AU466" s="19" t="s">
        <v>83</v>
      </c>
    </row>
    <row r="467" s="14" customFormat="1">
      <c r="A467" s="14"/>
      <c r="B467" s="247"/>
      <c r="C467" s="248"/>
      <c r="D467" s="227" t="s">
        <v>205</v>
      </c>
      <c r="E467" s="249" t="s">
        <v>21</v>
      </c>
      <c r="F467" s="250" t="s">
        <v>758</v>
      </c>
      <c r="G467" s="248"/>
      <c r="H467" s="249" t="s">
        <v>21</v>
      </c>
      <c r="I467" s="251"/>
      <c r="J467" s="248"/>
      <c r="K467" s="248"/>
      <c r="L467" s="252"/>
      <c r="M467" s="253"/>
      <c r="N467" s="254"/>
      <c r="O467" s="254"/>
      <c r="P467" s="254"/>
      <c r="Q467" s="254"/>
      <c r="R467" s="254"/>
      <c r="S467" s="254"/>
      <c r="T467" s="25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6" t="s">
        <v>205</v>
      </c>
      <c r="AU467" s="256" t="s">
        <v>83</v>
      </c>
      <c r="AV467" s="14" t="s">
        <v>81</v>
      </c>
      <c r="AW467" s="14" t="s">
        <v>34</v>
      </c>
      <c r="AX467" s="14" t="s">
        <v>73</v>
      </c>
      <c r="AY467" s="256" t="s">
        <v>188</v>
      </c>
    </row>
    <row r="468" s="13" customFormat="1">
      <c r="A468" s="13"/>
      <c r="B468" s="225"/>
      <c r="C468" s="226"/>
      <c r="D468" s="227" t="s">
        <v>205</v>
      </c>
      <c r="E468" s="228" t="s">
        <v>21</v>
      </c>
      <c r="F468" s="229" t="s">
        <v>94</v>
      </c>
      <c r="G468" s="226"/>
      <c r="H468" s="230">
        <v>385.95999999999998</v>
      </c>
      <c r="I468" s="231"/>
      <c r="J468" s="226"/>
      <c r="K468" s="226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205</v>
      </c>
      <c r="AU468" s="236" t="s">
        <v>83</v>
      </c>
      <c r="AV468" s="13" t="s">
        <v>83</v>
      </c>
      <c r="AW468" s="13" t="s">
        <v>34</v>
      </c>
      <c r="AX468" s="13" t="s">
        <v>81</v>
      </c>
      <c r="AY468" s="236" t="s">
        <v>188</v>
      </c>
    </row>
    <row r="469" s="2" customFormat="1" ht="16.5" customHeight="1">
      <c r="A469" s="40"/>
      <c r="B469" s="41"/>
      <c r="C469" s="237" t="s">
        <v>759</v>
      </c>
      <c r="D469" s="237" t="s">
        <v>207</v>
      </c>
      <c r="E469" s="238" t="s">
        <v>760</v>
      </c>
      <c r="F469" s="239" t="s">
        <v>761</v>
      </c>
      <c r="G469" s="240" t="s">
        <v>96</v>
      </c>
      <c r="H469" s="241">
        <v>393.67899999999997</v>
      </c>
      <c r="I469" s="242"/>
      <c r="J469" s="243">
        <f>ROUND(I469*H469,2)</f>
        <v>0</v>
      </c>
      <c r="K469" s="239" t="s">
        <v>201</v>
      </c>
      <c r="L469" s="244"/>
      <c r="M469" s="245" t="s">
        <v>21</v>
      </c>
      <c r="N469" s="246" t="s">
        <v>44</v>
      </c>
      <c r="O469" s="86"/>
      <c r="P469" s="216">
        <f>O469*H469</f>
        <v>0</v>
      </c>
      <c r="Q469" s="216">
        <v>0.0044999999999999997</v>
      </c>
      <c r="R469" s="216">
        <f>Q469*H469</f>
        <v>1.7715554999999998</v>
      </c>
      <c r="S469" s="216">
        <v>0</v>
      </c>
      <c r="T469" s="217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8" t="s">
        <v>377</v>
      </c>
      <c r="AT469" s="218" t="s">
        <v>207</v>
      </c>
      <c r="AU469" s="218" t="s">
        <v>83</v>
      </c>
      <c r="AY469" s="19" t="s">
        <v>188</v>
      </c>
      <c r="BE469" s="219">
        <f>IF(N469="základní",J469,0)</f>
        <v>0</v>
      </c>
      <c r="BF469" s="219">
        <f>IF(N469="snížená",J469,0)</f>
        <v>0</v>
      </c>
      <c r="BG469" s="219">
        <f>IF(N469="zákl. přenesená",J469,0)</f>
        <v>0</v>
      </c>
      <c r="BH469" s="219">
        <f>IF(N469="sníž. přenesená",J469,0)</f>
        <v>0</v>
      </c>
      <c r="BI469" s="219">
        <f>IF(N469="nulová",J469,0)</f>
        <v>0</v>
      </c>
      <c r="BJ469" s="19" t="s">
        <v>81</v>
      </c>
      <c r="BK469" s="219">
        <f>ROUND(I469*H469,2)</f>
        <v>0</v>
      </c>
      <c r="BL469" s="19" t="s">
        <v>283</v>
      </c>
      <c r="BM469" s="218" t="s">
        <v>762</v>
      </c>
    </row>
    <row r="470" s="2" customFormat="1">
      <c r="A470" s="40"/>
      <c r="B470" s="41"/>
      <c r="C470" s="42"/>
      <c r="D470" s="227" t="s">
        <v>223</v>
      </c>
      <c r="E470" s="42"/>
      <c r="F470" s="257" t="s">
        <v>763</v>
      </c>
      <c r="G470" s="42"/>
      <c r="H470" s="42"/>
      <c r="I470" s="222"/>
      <c r="J470" s="42"/>
      <c r="K470" s="42"/>
      <c r="L470" s="46"/>
      <c r="M470" s="223"/>
      <c r="N470" s="224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223</v>
      </c>
      <c r="AU470" s="19" t="s">
        <v>83</v>
      </c>
    </row>
    <row r="471" s="13" customFormat="1">
      <c r="A471" s="13"/>
      <c r="B471" s="225"/>
      <c r="C471" s="226"/>
      <c r="D471" s="227" t="s">
        <v>205</v>
      </c>
      <c r="E471" s="228" t="s">
        <v>21</v>
      </c>
      <c r="F471" s="229" t="s">
        <v>764</v>
      </c>
      <c r="G471" s="226"/>
      <c r="H471" s="230">
        <v>393.67899999999997</v>
      </c>
      <c r="I471" s="231"/>
      <c r="J471" s="226"/>
      <c r="K471" s="226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205</v>
      </c>
      <c r="AU471" s="236" t="s">
        <v>83</v>
      </c>
      <c r="AV471" s="13" t="s">
        <v>83</v>
      </c>
      <c r="AW471" s="13" t="s">
        <v>34</v>
      </c>
      <c r="AX471" s="13" t="s">
        <v>81</v>
      </c>
      <c r="AY471" s="236" t="s">
        <v>188</v>
      </c>
    </row>
    <row r="472" s="2" customFormat="1" ht="24.15" customHeight="1">
      <c r="A472" s="40"/>
      <c r="B472" s="41"/>
      <c r="C472" s="207" t="s">
        <v>765</v>
      </c>
      <c r="D472" s="207" t="s">
        <v>191</v>
      </c>
      <c r="E472" s="208" t="s">
        <v>766</v>
      </c>
      <c r="F472" s="209" t="s">
        <v>767</v>
      </c>
      <c r="G472" s="210" t="s">
        <v>96</v>
      </c>
      <c r="H472" s="211">
        <v>385.95999999999998</v>
      </c>
      <c r="I472" s="212"/>
      <c r="J472" s="213">
        <f>ROUND(I472*H472,2)</f>
        <v>0</v>
      </c>
      <c r="K472" s="209" t="s">
        <v>201</v>
      </c>
      <c r="L472" s="46"/>
      <c r="M472" s="214" t="s">
        <v>21</v>
      </c>
      <c r="N472" s="215" t="s">
        <v>44</v>
      </c>
      <c r="O472" s="86"/>
      <c r="P472" s="216">
        <f>O472*H472</f>
        <v>0</v>
      </c>
      <c r="Q472" s="216">
        <v>0.00012</v>
      </c>
      <c r="R472" s="216">
        <f>Q472*H472</f>
        <v>0.046315200000000001</v>
      </c>
      <c r="S472" s="216">
        <v>0</v>
      </c>
      <c r="T472" s="217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8" t="s">
        <v>283</v>
      </c>
      <c r="AT472" s="218" t="s">
        <v>191</v>
      </c>
      <c r="AU472" s="218" t="s">
        <v>83</v>
      </c>
      <c r="AY472" s="19" t="s">
        <v>188</v>
      </c>
      <c r="BE472" s="219">
        <f>IF(N472="základní",J472,0)</f>
        <v>0</v>
      </c>
      <c r="BF472" s="219">
        <f>IF(N472="snížená",J472,0)</f>
        <v>0</v>
      </c>
      <c r="BG472" s="219">
        <f>IF(N472="zákl. přenesená",J472,0)</f>
        <v>0</v>
      </c>
      <c r="BH472" s="219">
        <f>IF(N472="sníž. přenesená",J472,0)</f>
        <v>0</v>
      </c>
      <c r="BI472" s="219">
        <f>IF(N472="nulová",J472,0)</f>
        <v>0</v>
      </c>
      <c r="BJ472" s="19" t="s">
        <v>81</v>
      </c>
      <c r="BK472" s="219">
        <f>ROUND(I472*H472,2)</f>
        <v>0</v>
      </c>
      <c r="BL472" s="19" t="s">
        <v>283</v>
      </c>
      <c r="BM472" s="218" t="s">
        <v>768</v>
      </c>
    </row>
    <row r="473" s="2" customFormat="1">
      <c r="A473" s="40"/>
      <c r="B473" s="41"/>
      <c r="C473" s="42"/>
      <c r="D473" s="220" t="s">
        <v>203</v>
      </c>
      <c r="E473" s="42"/>
      <c r="F473" s="221" t="s">
        <v>769</v>
      </c>
      <c r="G473" s="42"/>
      <c r="H473" s="42"/>
      <c r="I473" s="222"/>
      <c r="J473" s="42"/>
      <c r="K473" s="42"/>
      <c r="L473" s="46"/>
      <c r="M473" s="223"/>
      <c r="N473" s="224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203</v>
      </c>
      <c r="AU473" s="19" t="s">
        <v>83</v>
      </c>
    </row>
    <row r="474" s="14" customFormat="1">
      <c r="A474" s="14"/>
      <c r="B474" s="247"/>
      <c r="C474" s="248"/>
      <c r="D474" s="227" t="s">
        <v>205</v>
      </c>
      <c r="E474" s="249" t="s">
        <v>21</v>
      </c>
      <c r="F474" s="250" t="s">
        <v>758</v>
      </c>
      <c r="G474" s="248"/>
      <c r="H474" s="249" t="s">
        <v>21</v>
      </c>
      <c r="I474" s="251"/>
      <c r="J474" s="248"/>
      <c r="K474" s="248"/>
      <c r="L474" s="252"/>
      <c r="M474" s="253"/>
      <c r="N474" s="254"/>
      <c r="O474" s="254"/>
      <c r="P474" s="254"/>
      <c r="Q474" s="254"/>
      <c r="R474" s="254"/>
      <c r="S474" s="254"/>
      <c r="T474" s="255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6" t="s">
        <v>205</v>
      </c>
      <c r="AU474" s="256" t="s">
        <v>83</v>
      </c>
      <c r="AV474" s="14" t="s">
        <v>81</v>
      </c>
      <c r="AW474" s="14" t="s">
        <v>34</v>
      </c>
      <c r="AX474" s="14" t="s">
        <v>73</v>
      </c>
      <c r="AY474" s="256" t="s">
        <v>188</v>
      </c>
    </row>
    <row r="475" s="13" customFormat="1">
      <c r="A475" s="13"/>
      <c r="B475" s="225"/>
      <c r="C475" s="226"/>
      <c r="D475" s="227" t="s">
        <v>205</v>
      </c>
      <c r="E475" s="228" t="s">
        <v>21</v>
      </c>
      <c r="F475" s="229" t="s">
        <v>94</v>
      </c>
      <c r="G475" s="226"/>
      <c r="H475" s="230">
        <v>385.95999999999998</v>
      </c>
      <c r="I475" s="231"/>
      <c r="J475" s="226"/>
      <c r="K475" s="226"/>
      <c r="L475" s="232"/>
      <c r="M475" s="233"/>
      <c r="N475" s="234"/>
      <c r="O475" s="234"/>
      <c r="P475" s="234"/>
      <c r="Q475" s="234"/>
      <c r="R475" s="234"/>
      <c r="S475" s="234"/>
      <c r="T475" s="23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6" t="s">
        <v>205</v>
      </c>
      <c r="AU475" s="236" t="s">
        <v>83</v>
      </c>
      <c r="AV475" s="13" t="s">
        <v>83</v>
      </c>
      <c r="AW475" s="13" t="s">
        <v>34</v>
      </c>
      <c r="AX475" s="13" t="s">
        <v>81</v>
      </c>
      <c r="AY475" s="236" t="s">
        <v>188</v>
      </c>
    </row>
    <row r="476" s="2" customFormat="1" ht="16.5" customHeight="1">
      <c r="A476" s="40"/>
      <c r="B476" s="41"/>
      <c r="C476" s="237" t="s">
        <v>770</v>
      </c>
      <c r="D476" s="237" t="s">
        <v>207</v>
      </c>
      <c r="E476" s="238" t="s">
        <v>771</v>
      </c>
      <c r="F476" s="239" t="s">
        <v>772</v>
      </c>
      <c r="G476" s="240" t="s">
        <v>267</v>
      </c>
      <c r="H476" s="241">
        <v>59.052</v>
      </c>
      <c r="I476" s="242"/>
      <c r="J476" s="243">
        <f>ROUND(I476*H476,2)</f>
        <v>0</v>
      </c>
      <c r="K476" s="239" t="s">
        <v>201</v>
      </c>
      <c r="L476" s="244"/>
      <c r="M476" s="245" t="s">
        <v>21</v>
      </c>
      <c r="N476" s="246" t="s">
        <v>44</v>
      </c>
      <c r="O476" s="86"/>
      <c r="P476" s="216">
        <f>O476*H476</f>
        <v>0</v>
      </c>
      <c r="Q476" s="216">
        <v>0.025000000000000001</v>
      </c>
      <c r="R476" s="216">
        <f>Q476*H476</f>
        <v>1.4763000000000002</v>
      </c>
      <c r="S476" s="216">
        <v>0</v>
      </c>
      <c r="T476" s="217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8" t="s">
        <v>377</v>
      </c>
      <c r="AT476" s="218" t="s">
        <v>207</v>
      </c>
      <c r="AU476" s="218" t="s">
        <v>83</v>
      </c>
      <c r="AY476" s="19" t="s">
        <v>188</v>
      </c>
      <c r="BE476" s="219">
        <f>IF(N476="základní",J476,0)</f>
        <v>0</v>
      </c>
      <c r="BF476" s="219">
        <f>IF(N476="snížená",J476,0)</f>
        <v>0</v>
      </c>
      <c r="BG476" s="219">
        <f>IF(N476="zákl. přenesená",J476,0)</f>
        <v>0</v>
      </c>
      <c r="BH476" s="219">
        <f>IF(N476="sníž. přenesená",J476,0)</f>
        <v>0</v>
      </c>
      <c r="BI476" s="219">
        <f>IF(N476="nulová",J476,0)</f>
        <v>0</v>
      </c>
      <c r="BJ476" s="19" t="s">
        <v>81</v>
      </c>
      <c r="BK476" s="219">
        <f>ROUND(I476*H476,2)</f>
        <v>0</v>
      </c>
      <c r="BL476" s="19" t="s">
        <v>283</v>
      </c>
      <c r="BM476" s="218" t="s">
        <v>773</v>
      </c>
    </row>
    <row r="477" s="2" customFormat="1">
      <c r="A477" s="40"/>
      <c r="B477" s="41"/>
      <c r="C477" s="42"/>
      <c r="D477" s="227" t="s">
        <v>223</v>
      </c>
      <c r="E477" s="42"/>
      <c r="F477" s="257" t="s">
        <v>774</v>
      </c>
      <c r="G477" s="42"/>
      <c r="H477" s="42"/>
      <c r="I477" s="222"/>
      <c r="J477" s="42"/>
      <c r="K477" s="42"/>
      <c r="L477" s="46"/>
      <c r="M477" s="223"/>
      <c r="N477" s="224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223</v>
      </c>
      <c r="AU477" s="19" t="s">
        <v>83</v>
      </c>
    </row>
    <row r="478" s="13" customFormat="1">
      <c r="A478" s="13"/>
      <c r="B478" s="225"/>
      <c r="C478" s="226"/>
      <c r="D478" s="227" t="s">
        <v>205</v>
      </c>
      <c r="E478" s="228" t="s">
        <v>21</v>
      </c>
      <c r="F478" s="229" t="s">
        <v>775</v>
      </c>
      <c r="G478" s="226"/>
      <c r="H478" s="230">
        <v>59.052</v>
      </c>
      <c r="I478" s="231"/>
      <c r="J478" s="226"/>
      <c r="K478" s="226"/>
      <c r="L478" s="232"/>
      <c r="M478" s="233"/>
      <c r="N478" s="234"/>
      <c r="O478" s="234"/>
      <c r="P478" s="234"/>
      <c r="Q478" s="234"/>
      <c r="R478" s="234"/>
      <c r="S478" s="234"/>
      <c r="T478" s="23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6" t="s">
        <v>205</v>
      </c>
      <c r="AU478" s="236" t="s">
        <v>83</v>
      </c>
      <c r="AV478" s="13" t="s">
        <v>83</v>
      </c>
      <c r="AW478" s="13" t="s">
        <v>34</v>
      </c>
      <c r="AX478" s="13" t="s">
        <v>81</v>
      </c>
      <c r="AY478" s="236" t="s">
        <v>188</v>
      </c>
    </row>
    <row r="479" s="2" customFormat="1" ht="24.15" customHeight="1">
      <c r="A479" s="40"/>
      <c r="B479" s="41"/>
      <c r="C479" s="207" t="s">
        <v>776</v>
      </c>
      <c r="D479" s="207" t="s">
        <v>191</v>
      </c>
      <c r="E479" s="208" t="s">
        <v>777</v>
      </c>
      <c r="F479" s="209" t="s">
        <v>778</v>
      </c>
      <c r="G479" s="210" t="s">
        <v>278</v>
      </c>
      <c r="H479" s="211">
        <v>3.294</v>
      </c>
      <c r="I479" s="212"/>
      <c r="J479" s="213">
        <f>ROUND(I479*H479,2)</f>
        <v>0</v>
      </c>
      <c r="K479" s="209" t="s">
        <v>201</v>
      </c>
      <c r="L479" s="46"/>
      <c r="M479" s="214" t="s">
        <v>21</v>
      </c>
      <c r="N479" s="215" t="s">
        <v>44</v>
      </c>
      <c r="O479" s="86"/>
      <c r="P479" s="216">
        <f>O479*H479</f>
        <v>0</v>
      </c>
      <c r="Q479" s="216">
        <v>0</v>
      </c>
      <c r="R479" s="216">
        <f>Q479*H479</f>
        <v>0</v>
      </c>
      <c r="S479" s="216">
        <v>0</v>
      </c>
      <c r="T479" s="217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8" t="s">
        <v>283</v>
      </c>
      <c r="AT479" s="218" t="s">
        <v>191</v>
      </c>
      <c r="AU479" s="218" t="s">
        <v>83</v>
      </c>
      <c r="AY479" s="19" t="s">
        <v>188</v>
      </c>
      <c r="BE479" s="219">
        <f>IF(N479="základní",J479,0)</f>
        <v>0</v>
      </c>
      <c r="BF479" s="219">
        <f>IF(N479="snížená",J479,0)</f>
        <v>0</v>
      </c>
      <c r="BG479" s="219">
        <f>IF(N479="zákl. přenesená",J479,0)</f>
        <v>0</v>
      </c>
      <c r="BH479" s="219">
        <f>IF(N479="sníž. přenesená",J479,0)</f>
        <v>0</v>
      </c>
      <c r="BI479" s="219">
        <f>IF(N479="nulová",J479,0)</f>
        <v>0</v>
      </c>
      <c r="BJ479" s="19" t="s">
        <v>81</v>
      </c>
      <c r="BK479" s="219">
        <f>ROUND(I479*H479,2)</f>
        <v>0</v>
      </c>
      <c r="BL479" s="19" t="s">
        <v>283</v>
      </c>
      <c r="BM479" s="218" t="s">
        <v>779</v>
      </c>
    </row>
    <row r="480" s="2" customFormat="1">
      <c r="A480" s="40"/>
      <c r="B480" s="41"/>
      <c r="C480" s="42"/>
      <c r="D480" s="220" t="s">
        <v>203</v>
      </c>
      <c r="E480" s="42"/>
      <c r="F480" s="221" t="s">
        <v>780</v>
      </c>
      <c r="G480" s="42"/>
      <c r="H480" s="42"/>
      <c r="I480" s="222"/>
      <c r="J480" s="42"/>
      <c r="K480" s="42"/>
      <c r="L480" s="46"/>
      <c r="M480" s="223"/>
      <c r="N480" s="224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203</v>
      </c>
      <c r="AU480" s="19" t="s">
        <v>83</v>
      </c>
    </row>
    <row r="481" s="12" customFormat="1" ht="22.8" customHeight="1">
      <c r="A481" s="12"/>
      <c r="B481" s="191"/>
      <c r="C481" s="192"/>
      <c r="D481" s="193" t="s">
        <v>72</v>
      </c>
      <c r="E481" s="205" t="s">
        <v>781</v>
      </c>
      <c r="F481" s="205" t="s">
        <v>782</v>
      </c>
      <c r="G481" s="192"/>
      <c r="H481" s="192"/>
      <c r="I481" s="195"/>
      <c r="J481" s="206">
        <f>BK481</f>
        <v>0</v>
      </c>
      <c r="K481" s="192"/>
      <c r="L481" s="197"/>
      <c r="M481" s="198"/>
      <c r="N481" s="199"/>
      <c r="O481" s="199"/>
      <c r="P481" s="200">
        <f>SUM(P482:P508)</f>
        <v>0</v>
      </c>
      <c r="Q481" s="199"/>
      <c r="R481" s="200">
        <f>SUM(R482:R508)</f>
        <v>0.6821391</v>
      </c>
      <c r="S481" s="199"/>
      <c r="T481" s="201">
        <f>SUM(T482:T508)</f>
        <v>0.42899000000000004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02" t="s">
        <v>83</v>
      </c>
      <c r="AT481" s="203" t="s">
        <v>72</v>
      </c>
      <c r="AU481" s="203" t="s">
        <v>81</v>
      </c>
      <c r="AY481" s="202" t="s">
        <v>188</v>
      </c>
      <c r="BK481" s="204">
        <f>SUM(BK482:BK508)</f>
        <v>0</v>
      </c>
    </row>
    <row r="482" s="2" customFormat="1" ht="16.5" customHeight="1">
      <c r="A482" s="40"/>
      <c r="B482" s="41"/>
      <c r="C482" s="207" t="s">
        <v>783</v>
      </c>
      <c r="D482" s="207" t="s">
        <v>191</v>
      </c>
      <c r="E482" s="208" t="s">
        <v>784</v>
      </c>
      <c r="F482" s="209" t="s">
        <v>785</v>
      </c>
      <c r="G482" s="210" t="s">
        <v>130</v>
      </c>
      <c r="H482" s="211">
        <v>80</v>
      </c>
      <c r="I482" s="212"/>
      <c r="J482" s="213">
        <f>ROUND(I482*H482,2)</f>
        <v>0</v>
      </c>
      <c r="K482" s="209" t="s">
        <v>201</v>
      </c>
      <c r="L482" s="46"/>
      <c r="M482" s="214" t="s">
        <v>21</v>
      </c>
      <c r="N482" s="215" t="s">
        <v>44</v>
      </c>
      <c r="O482" s="86"/>
      <c r="P482" s="216">
        <f>O482*H482</f>
        <v>0</v>
      </c>
      <c r="Q482" s="216">
        <v>0</v>
      </c>
      <c r="R482" s="216">
        <f>Q482*H482</f>
        <v>0</v>
      </c>
      <c r="S482" s="216">
        <v>0.0017700000000000001</v>
      </c>
      <c r="T482" s="217">
        <f>S482*H482</f>
        <v>0.1416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8" t="s">
        <v>283</v>
      </c>
      <c r="AT482" s="218" t="s">
        <v>191</v>
      </c>
      <c r="AU482" s="218" t="s">
        <v>83</v>
      </c>
      <c r="AY482" s="19" t="s">
        <v>188</v>
      </c>
      <c r="BE482" s="219">
        <f>IF(N482="základní",J482,0)</f>
        <v>0</v>
      </c>
      <c r="BF482" s="219">
        <f>IF(N482="snížená",J482,0)</f>
        <v>0</v>
      </c>
      <c r="BG482" s="219">
        <f>IF(N482="zákl. přenesená",J482,0)</f>
        <v>0</v>
      </c>
      <c r="BH482" s="219">
        <f>IF(N482="sníž. přenesená",J482,0)</f>
        <v>0</v>
      </c>
      <c r="BI482" s="219">
        <f>IF(N482="nulová",J482,0)</f>
        <v>0</v>
      </c>
      <c r="BJ482" s="19" t="s">
        <v>81</v>
      </c>
      <c r="BK482" s="219">
        <f>ROUND(I482*H482,2)</f>
        <v>0</v>
      </c>
      <c r="BL482" s="19" t="s">
        <v>283</v>
      </c>
      <c r="BM482" s="218" t="s">
        <v>786</v>
      </c>
    </row>
    <row r="483" s="2" customFormat="1">
      <c r="A483" s="40"/>
      <c r="B483" s="41"/>
      <c r="C483" s="42"/>
      <c r="D483" s="220" t="s">
        <v>203</v>
      </c>
      <c r="E483" s="42"/>
      <c r="F483" s="221" t="s">
        <v>787</v>
      </c>
      <c r="G483" s="42"/>
      <c r="H483" s="42"/>
      <c r="I483" s="222"/>
      <c r="J483" s="42"/>
      <c r="K483" s="42"/>
      <c r="L483" s="46"/>
      <c r="M483" s="223"/>
      <c r="N483" s="224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203</v>
      </c>
      <c r="AU483" s="19" t="s">
        <v>83</v>
      </c>
    </row>
    <row r="484" s="13" customFormat="1">
      <c r="A484" s="13"/>
      <c r="B484" s="225"/>
      <c r="C484" s="226"/>
      <c r="D484" s="227" t="s">
        <v>205</v>
      </c>
      <c r="E484" s="228" t="s">
        <v>21</v>
      </c>
      <c r="F484" s="229" t="s">
        <v>788</v>
      </c>
      <c r="G484" s="226"/>
      <c r="H484" s="230">
        <v>80</v>
      </c>
      <c r="I484" s="231"/>
      <c r="J484" s="226"/>
      <c r="K484" s="226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205</v>
      </c>
      <c r="AU484" s="236" t="s">
        <v>83</v>
      </c>
      <c r="AV484" s="13" t="s">
        <v>83</v>
      </c>
      <c r="AW484" s="13" t="s">
        <v>34</v>
      </c>
      <c r="AX484" s="13" t="s">
        <v>81</v>
      </c>
      <c r="AY484" s="236" t="s">
        <v>188</v>
      </c>
    </row>
    <row r="485" s="2" customFormat="1" ht="16.5" customHeight="1">
      <c r="A485" s="40"/>
      <c r="B485" s="41"/>
      <c r="C485" s="207" t="s">
        <v>789</v>
      </c>
      <c r="D485" s="207" t="s">
        <v>191</v>
      </c>
      <c r="E485" s="208" t="s">
        <v>790</v>
      </c>
      <c r="F485" s="209" t="s">
        <v>791</v>
      </c>
      <c r="G485" s="210" t="s">
        <v>130</v>
      </c>
      <c r="H485" s="211">
        <v>79</v>
      </c>
      <c r="I485" s="212"/>
      <c r="J485" s="213">
        <f>ROUND(I485*H485,2)</f>
        <v>0</v>
      </c>
      <c r="K485" s="209" t="s">
        <v>21</v>
      </c>
      <c r="L485" s="46"/>
      <c r="M485" s="214" t="s">
        <v>21</v>
      </c>
      <c r="N485" s="215" t="s">
        <v>44</v>
      </c>
      <c r="O485" s="86"/>
      <c r="P485" s="216">
        <f>O485*H485</f>
        <v>0</v>
      </c>
      <c r="Q485" s="216">
        <v>0</v>
      </c>
      <c r="R485" s="216">
        <f>Q485*H485</f>
        <v>0</v>
      </c>
      <c r="S485" s="216">
        <v>0.00191</v>
      </c>
      <c r="T485" s="217">
        <f>S485*H485</f>
        <v>0.15089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8" t="s">
        <v>283</v>
      </c>
      <c r="AT485" s="218" t="s">
        <v>191</v>
      </c>
      <c r="AU485" s="218" t="s">
        <v>83</v>
      </c>
      <c r="AY485" s="19" t="s">
        <v>188</v>
      </c>
      <c r="BE485" s="219">
        <f>IF(N485="základní",J485,0)</f>
        <v>0</v>
      </c>
      <c r="BF485" s="219">
        <f>IF(N485="snížená",J485,0)</f>
        <v>0</v>
      </c>
      <c r="BG485" s="219">
        <f>IF(N485="zákl. přenesená",J485,0)</f>
        <v>0</v>
      </c>
      <c r="BH485" s="219">
        <f>IF(N485="sníž. přenesená",J485,0)</f>
        <v>0</v>
      </c>
      <c r="BI485" s="219">
        <f>IF(N485="nulová",J485,0)</f>
        <v>0</v>
      </c>
      <c r="BJ485" s="19" t="s">
        <v>81</v>
      </c>
      <c r="BK485" s="219">
        <f>ROUND(I485*H485,2)</f>
        <v>0</v>
      </c>
      <c r="BL485" s="19" t="s">
        <v>283</v>
      </c>
      <c r="BM485" s="218" t="s">
        <v>792</v>
      </c>
    </row>
    <row r="486" s="2" customFormat="1" ht="16.5" customHeight="1">
      <c r="A486" s="40"/>
      <c r="B486" s="41"/>
      <c r="C486" s="207" t="s">
        <v>793</v>
      </c>
      <c r="D486" s="207" t="s">
        <v>191</v>
      </c>
      <c r="E486" s="208" t="s">
        <v>794</v>
      </c>
      <c r="F486" s="209" t="s">
        <v>795</v>
      </c>
      <c r="G486" s="210" t="s">
        <v>130</v>
      </c>
      <c r="H486" s="211">
        <v>78</v>
      </c>
      <c r="I486" s="212"/>
      <c r="J486" s="213">
        <f>ROUND(I486*H486,2)</f>
        <v>0</v>
      </c>
      <c r="K486" s="209" t="s">
        <v>201</v>
      </c>
      <c r="L486" s="46"/>
      <c r="M486" s="214" t="s">
        <v>21</v>
      </c>
      <c r="N486" s="215" t="s">
        <v>44</v>
      </c>
      <c r="O486" s="86"/>
      <c r="P486" s="216">
        <f>O486*H486</f>
        <v>0</v>
      </c>
      <c r="Q486" s="216">
        <v>0</v>
      </c>
      <c r="R486" s="216">
        <f>Q486*H486</f>
        <v>0</v>
      </c>
      <c r="S486" s="216">
        <v>0.00175</v>
      </c>
      <c r="T486" s="217">
        <f>S486*H486</f>
        <v>0.13650000000000001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8" t="s">
        <v>283</v>
      </c>
      <c r="AT486" s="218" t="s">
        <v>191</v>
      </c>
      <c r="AU486" s="218" t="s">
        <v>83</v>
      </c>
      <c r="AY486" s="19" t="s">
        <v>188</v>
      </c>
      <c r="BE486" s="219">
        <f>IF(N486="základní",J486,0)</f>
        <v>0</v>
      </c>
      <c r="BF486" s="219">
        <f>IF(N486="snížená",J486,0)</f>
        <v>0</v>
      </c>
      <c r="BG486" s="219">
        <f>IF(N486="zákl. přenesená",J486,0)</f>
        <v>0</v>
      </c>
      <c r="BH486" s="219">
        <f>IF(N486="sníž. přenesená",J486,0)</f>
        <v>0</v>
      </c>
      <c r="BI486" s="219">
        <f>IF(N486="nulová",J486,0)</f>
        <v>0</v>
      </c>
      <c r="BJ486" s="19" t="s">
        <v>81</v>
      </c>
      <c r="BK486" s="219">
        <f>ROUND(I486*H486,2)</f>
        <v>0</v>
      </c>
      <c r="BL486" s="19" t="s">
        <v>283</v>
      </c>
      <c r="BM486" s="218" t="s">
        <v>796</v>
      </c>
    </row>
    <row r="487" s="2" customFormat="1">
      <c r="A487" s="40"/>
      <c r="B487" s="41"/>
      <c r="C487" s="42"/>
      <c r="D487" s="220" t="s">
        <v>203</v>
      </c>
      <c r="E487" s="42"/>
      <c r="F487" s="221" t="s">
        <v>797</v>
      </c>
      <c r="G487" s="42"/>
      <c r="H487" s="42"/>
      <c r="I487" s="222"/>
      <c r="J487" s="42"/>
      <c r="K487" s="42"/>
      <c r="L487" s="46"/>
      <c r="M487" s="223"/>
      <c r="N487" s="224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203</v>
      </c>
      <c r="AU487" s="19" t="s">
        <v>83</v>
      </c>
    </row>
    <row r="488" s="13" customFormat="1">
      <c r="A488" s="13"/>
      <c r="B488" s="225"/>
      <c r="C488" s="226"/>
      <c r="D488" s="227" t="s">
        <v>205</v>
      </c>
      <c r="E488" s="228" t="s">
        <v>21</v>
      </c>
      <c r="F488" s="229" t="s">
        <v>798</v>
      </c>
      <c r="G488" s="226"/>
      <c r="H488" s="230">
        <v>78</v>
      </c>
      <c r="I488" s="231"/>
      <c r="J488" s="226"/>
      <c r="K488" s="226"/>
      <c r="L488" s="232"/>
      <c r="M488" s="233"/>
      <c r="N488" s="234"/>
      <c r="O488" s="234"/>
      <c r="P488" s="234"/>
      <c r="Q488" s="234"/>
      <c r="R488" s="234"/>
      <c r="S488" s="234"/>
      <c r="T488" s="23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6" t="s">
        <v>205</v>
      </c>
      <c r="AU488" s="236" t="s">
        <v>83</v>
      </c>
      <c r="AV488" s="13" t="s">
        <v>83</v>
      </c>
      <c r="AW488" s="13" t="s">
        <v>34</v>
      </c>
      <c r="AX488" s="13" t="s">
        <v>81</v>
      </c>
      <c r="AY488" s="236" t="s">
        <v>188</v>
      </c>
    </row>
    <row r="489" s="2" customFormat="1" ht="16.5" customHeight="1">
      <c r="A489" s="40"/>
      <c r="B489" s="41"/>
      <c r="C489" s="207" t="s">
        <v>799</v>
      </c>
      <c r="D489" s="207" t="s">
        <v>191</v>
      </c>
      <c r="E489" s="208" t="s">
        <v>800</v>
      </c>
      <c r="F489" s="209" t="s">
        <v>801</v>
      </c>
      <c r="G489" s="210" t="s">
        <v>130</v>
      </c>
      <c r="H489" s="211">
        <v>63</v>
      </c>
      <c r="I489" s="212"/>
      <c r="J489" s="213">
        <f>ROUND(I489*H489,2)</f>
        <v>0</v>
      </c>
      <c r="K489" s="209" t="s">
        <v>21</v>
      </c>
      <c r="L489" s="46"/>
      <c r="M489" s="214" t="s">
        <v>21</v>
      </c>
      <c r="N489" s="215" t="s">
        <v>44</v>
      </c>
      <c r="O489" s="86"/>
      <c r="P489" s="216">
        <f>O489*H489</f>
        <v>0</v>
      </c>
      <c r="Q489" s="216">
        <v>0.0022000000000000001</v>
      </c>
      <c r="R489" s="216">
        <f>Q489*H489</f>
        <v>0.1386</v>
      </c>
      <c r="S489" s="216">
        <v>0</v>
      </c>
      <c r="T489" s="217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8" t="s">
        <v>283</v>
      </c>
      <c r="AT489" s="218" t="s">
        <v>191</v>
      </c>
      <c r="AU489" s="218" t="s">
        <v>83</v>
      </c>
      <c r="AY489" s="19" t="s">
        <v>188</v>
      </c>
      <c r="BE489" s="219">
        <f>IF(N489="základní",J489,0)</f>
        <v>0</v>
      </c>
      <c r="BF489" s="219">
        <f>IF(N489="snížená",J489,0)</f>
        <v>0</v>
      </c>
      <c r="BG489" s="219">
        <f>IF(N489="zákl. přenesená",J489,0)</f>
        <v>0</v>
      </c>
      <c r="BH489" s="219">
        <f>IF(N489="sníž. přenesená",J489,0)</f>
        <v>0</v>
      </c>
      <c r="BI489" s="219">
        <f>IF(N489="nulová",J489,0)</f>
        <v>0</v>
      </c>
      <c r="BJ489" s="19" t="s">
        <v>81</v>
      </c>
      <c r="BK489" s="219">
        <f>ROUND(I489*H489,2)</f>
        <v>0</v>
      </c>
      <c r="BL489" s="19" t="s">
        <v>283</v>
      </c>
      <c r="BM489" s="218" t="s">
        <v>802</v>
      </c>
    </row>
    <row r="490" s="2" customFormat="1">
      <c r="A490" s="40"/>
      <c r="B490" s="41"/>
      <c r="C490" s="42"/>
      <c r="D490" s="227" t="s">
        <v>223</v>
      </c>
      <c r="E490" s="42"/>
      <c r="F490" s="257" t="s">
        <v>803</v>
      </c>
      <c r="G490" s="42"/>
      <c r="H490" s="42"/>
      <c r="I490" s="222"/>
      <c r="J490" s="42"/>
      <c r="K490" s="42"/>
      <c r="L490" s="46"/>
      <c r="M490" s="223"/>
      <c r="N490" s="224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223</v>
      </c>
      <c r="AU490" s="19" t="s">
        <v>83</v>
      </c>
    </row>
    <row r="491" s="2" customFormat="1" ht="16.5" customHeight="1">
      <c r="A491" s="40"/>
      <c r="B491" s="41"/>
      <c r="C491" s="207" t="s">
        <v>804</v>
      </c>
      <c r="D491" s="207" t="s">
        <v>191</v>
      </c>
      <c r="E491" s="208" t="s">
        <v>805</v>
      </c>
      <c r="F491" s="209" t="s">
        <v>806</v>
      </c>
      <c r="G491" s="210" t="s">
        <v>130</v>
      </c>
      <c r="H491" s="211">
        <v>15</v>
      </c>
      <c r="I491" s="212"/>
      <c r="J491" s="213">
        <f>ROUND(I491*H491,2)</f>
        <v>0</v>
      </c>
      <c r="K491" s="209" t="s">
        <v>21</v>
      </c>
      <c r="L491" s="46"/>
      <c r="M491" s="214" t="s">
        <v>21</v>
      </c>
      <c r="N491" s="215" t="s">
        <v>44</v>
      </c>
      <c r="O491" s="86"/>
      <c r="P491" s="216">
        <f>O491*H491</f>
        <v>0</v>
      </c>
      <c r="Q491" s="216">
        <v>0.0022880000000000001</v>
      </c>
      <c r="R491" s="216">
        <f>Q491*H491</f>
        <v>0.034320000000000003</v>
      </c>
      <c r="S491" s="216">
        <v>0</v>
      </c>
      <c r="T491" s="217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8" t="s">
        <v>283</v>
      </c>
      <c r="AT491" s="218" t="s">
        <v>191</v>
      </c>
      <c r="AU491" s="218" t="s">
        <v>83</v>
      </c>
      <c r="AY491" s="19" t="s">
        <v>188</v>
      </c>
      <c r="BE491" s="219">
        <f>IF(N491="základní",J491,0)</f>
        <v>0</v>
      </c>
      <c r="BF491" s="219">
        <f>IF(N491="snížená",J491,0)</f>
        <v>0</v>
      </c>
      <c r="BG491" s="219">
        <f>IF(N491="zákl. přenesená",J491,0)</f>
        <v>0</v>
      </c>
      <c r="BH491" s="219">
        <f>IF(N491="sníž. přenesená",J491,0)</f>
        <v>0</v>
      </c>
      <c r="BI491" s="219">
        <f>IF(N491="nulová",J491,0)</f>
        <v>0</v>
      </c>
      <c r="BJ491" s="19" t="s">
        <v>81</v>
      </c>
      <c r="BK491" s="219">
        <f>ROUND(I491*H491,2)</f>
        <v>0</v>
      </c>
      <c r="BL491" s="19" t="s">
        <v>283</v>
      </c>
      <c r="BM491" s="218" t="s">
        <v>807</v>
      </c>
    </row>
    <row r="492" s="2" customFormat="1">
      <c r="A492" s="40"/>
      <c r="B492" s="41"/>
      <c r="C492" s="42"/>
      <c r="D492" s="227" t="s">
        <v>223</v>
      </c>
      <c r="E492" s="42"/>
      <c r="F492" s="257" t="s">
        <v>803</v>
      </c>
      <c r="G492" s="42"/>
      <c r="H492" s="42"/>
      <c r="I492" s="222"/>
      <c r="J492" s="42"/>
      <c r="K492" s="42"/>
      <c r="L492" s="46"/>
      <c r="M492" s="223"/>
      <c r="N492" s="224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223</v>
      </c>
      <c r="AU492" s="19" t="s">
        <v>83</v>
      </c>
    </row>
    <row r="493" s="2" customFormat="1" ht="16.5" customHeight="1">
      <c r="A493" s="40"/>
      <c r="B493" s="41"/>
      <c r="C493" s="207" t="s">
        <v>808</v>
      </c>
      <c r="D493" s="207" t="s">
        <v>191</v>
      </c>
      <c r="E493" s="208" t="s">
        <v>809</v>
      </c>
      <c r="F493" s="209" t="s">
        <v>810</v>
      </c>
      <c r="G493" s="210" t="s">
        <v>130</v>
      </c>
      <c r="H493" s="211">
        <v>1.1000000000000001</v>
      </c>
      <c r="I493" s="212"/>
      <c r="J493" s="213">
        <f>ROUND(I493*H493,2)</f>
        <v>0</v>
      </c>
      <c r="K493" s="209" t="s">
        <v>21</v>
      </c>
      <c r="L493" s="46"/>
      <c r="M493" s="214" t="s">
        <v>21</v>
      </c>
      <c r="N493" s="215" t="s">
        <v>44</v>
      </c>
      <c r="O493" s="86"/>
      <c r="P493" s="216">
        <f>O493*H493</f>
        <v>0</v>
      </c>
      <c r="Q493" s="216">
        <v>0.0021559999999999999</v>
      </c>
      <c r="R493" s="216">
        <f>Q493*H493</f>
        <v>0.0023716000000000002</v>
      </c>
      <c r="S493" s="216">
        <v>0</v>
      </c>
      <c r="T493" s="217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8" t="s">
        <v>283</v>
      </c>
      <c r="AT493" s="218" t="s">
        <v>191</v>
      </c>
      <c r="AU493" s="218" t="s">
        <v>83</v>
      </c>
      <c r="AY493" s="19" t="s">
        <v>188</v>
      </c>
      <c r="BE493" s="219">
        <f>IF(N493="základní",J493,0)</f>
        <v>0</v>
      </c>
      <c r="BF493" s="219">
        <f>IF(N493="snížená",J493,0)</f>
        <v>0</v>
      </c>
      <c r="BG493" s="219">
        <f>IF(N493="zákl. přenesená",J493,0)</f>
        <v>0</v>
      </c>
      <c r="BH493" s="219">
        <f>IF(N493="sníž. přenesená",J493,0)</f>
        <v>0</v>
      </c>
      <c r="BI493" s="219">
        <f>IF(N493="nulová",J493,0)</f>
        <v>0</v>
      </c>
      <c r="BJ493" s="19" t="s">
        <v>81</v>
      </c>
      <c r="BK493" s="219">
        <f>ROUND(I493*H493,2)</f>
        <v>0</v>
      </c>
      <c r="BL493" s="19" t="s">
        <v>283</v>
      </c>
      <c r="BM493" s="218" t="s">
        <v>811</v>
      </c>
    </row>
    <row r="494" s="2" customFormat="1">
      <c r="A494" s="40"/>
      <c r="B494" s="41"/>
      <c r="C494" s="42"/>
      <c r="D494" s="227" t="s">
        <v>223</v>
      </c>
      <c r="E494" s="42"/>
      <c r="F494" s="257" t="s">
        <v>803</v>
      </c>
      <c r="G494" s="42"/>
      <c r="H494" s="42"/>
      <c r="I494" s="222"/>
      <c r="J494" s="42"/>
      <c r="K494" s="42"/>
      <c r="L494" s="46"/>
      <c r="M494" s="223"/>
      <c r="N494" s="224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223</v>
      </c>
      <c r="AU494" s="19" t="s">
        <v>83</v>
      </c>
    </row>
    <row r="495" s="2" customFormat="1" ht="16.5" customHeight="1">
      <c r="A495" s="40"/>
      <c r="B495" s="41"/>
      <c r="C495" s="207" t="s">
        <v>812</v>
      </c>
      <c r="D495" s="207" t="s">
        <v>191</v>
      </c>
      <c r="E495" s="208" t="s">
        <v>813</v>
      </c>
      <c r="F495" s="209" t="s">
        <v>814</v>
      </c>
      <c r="G495" s="210" t="s">
        <v>130</v>
      </c>
      <c r="H495" s="211">
        <v>1.1000000000000001</v>
      </c>
      <c r="I495" s="212"/>
      <c r="J495" s="213">
        <f>ROUND(I495*H495,2)</f>
        <v>0</v>
      </c>
      <c r="K495" s="209" t="s">
        <v>21</v>
      </c>
      <c r="L495" s="46"/>
      <c r="M495" s="214" t="s">
        <v>21</v>
      </c>
      <c r="N495" s="215" t="s">
        <v>44</v>
      </c>
      <c r="O495" s="86"/>
      <c r="P495" s="216">
        <f>O495*H495</f>
        <v>0</v>
      </c>
      <c r="Q495" s="216">
        <v>0.0035799999999999998</v>
      </c>
      <c r="R495" s="216">
        <f>Q495*H495</f>
        <v>0.0039380000000000005</v>
      </c>
      <c r="S495" s="216">
        <v>0</v>
      </c>
      <c r="T495" s="217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8" t="s">
        <v>283</v>
      </c>
      <c r="AT495" s="218" t="s">
        <v>191</v>
      </c>
      <c r="AU495" s="218" t="s">
        <v>83</v>
      </c>
      <c r="AY495" s="19" t="s">
        <v>188</v>
      </c>
      <c r="BE495" s="219">
        <f>IF(N495="základní",J495,0)</f>
        <v>0</v>
      </c>
      <c r="BF495" s="219">
        <f>IF(N495="snížená",J495,0)</f>
        <v>0</v>
      </c>
      <c r="BG495" s="219">
        <f>IF(N495="zákl. přenesená",J495,0)</f>
        <v>0</v>
      </c>
      <c r="BH495" s="219">
        <f>IF(N495="sníž. přenesená",J495,0)</f>
        <v>0</v>
      </c>
      <c r="BI495" s="219">
        <f>IF(N495="nulová",J495,0)</f>
        <v>0</v>
      </c>
      <c r="BJ495" s="19" t="s">
        <v>81</v>
      </c>
      <c r="BK495" s="219">
        <f>ROUND(I495*H495,2)</f>
        <v>0</v>
      </c>
      <c r="BL495" s="19" t="s">
        <v>283</v>
      </c>
      <c r="BM495" s="218" t="s">
        <v>815</v>
      </c>
    </row>
    <row r="496" s="2" customFormat="1">
      <c r="A496" s="40"/>
      <c r="B496" s="41"/>
      <c r="C496" s="42"/>
      <c r="D496" s="227" t="s">
        <v>223</v>
      </c>
      <c r="E496" s="42"/>
      <c r="F496" s="257" t="s">
        <v>803</v>
      </c>
      <c r="G496" s="42"/>
      <c r="H496" s="42"/>
      <c r="I496" s="222"/>
      <c r="J496" s="42"/>
      <c r="K496" s="42"/>
      <c r="L496" s="46"/>
      <c r="M496" s="223"/>
      <c r="N496" s="224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223</v>
      </c>
      <c r="AU496" s="19" t="s">
        <v>83</v>
      </c>
    </row>
    <row r="497" s="2" customFormat="1" ht="21.75" customHeight="1">
      <c r="A497" s="40"/>
      <c r="B497" s="41"/>
      <c r="C497" s="207" t="s">
        <v>816</v>
      </c>
      <c r="D497" s="207" t="s">
        <v>191</v>
      </c>
      <c r="E497" s="208" t="s">
        <v>817</v>
      </c>
      <c r="F497" s="209" t="s">
        <v>818</v>
      </c>
      <c r="G497" s="210" t="s">
        <v>130</v>
      </c>
      <c r="H497" s="211">
        <v>79</v>
      </c>
      <c r="I497" s="212"/>
      <c r="J497" s="213">
        <f>ROUND(I497*H497,2)</f>
        <v>0</v>
      </c>
      <c r="K497" s="209" t="s">
        <v>21</v>
      </c>
      <c r="L497" s="46"/>
      <c r="M497" s="214" t="s">
        <v>21</v>
      </c>
      <c r="N497" s="215" t="s">
        <v>44</v>
      </c>
      <c r="O497" s="86"/>
      <c r="P497" s="216">
        <f>O497*H497</f>
        <v>0</v>
      </c>
      <c r="Q497" s="216">
        <v>0.0035000000000000001</v>
      </c>
      <c r="R497" s="216">
        <f>Q497*H497</f>
        <v>0.27650000000000002</v>
      </c>
      <c r="S497" s="216">
        <v>0</v>
      </c>
      <c r="T497" s="217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8" t="s">
        <v>283</v>
      </c>
      <c r="AT497" s="218" t="s">
        <v>191</v>
      </c>
      <c r="AU497" s="218" t="s">
        <v>83</v>
      </c>
      <c r="AY497" s="19" t="s">
        <v>188</v>
      </c>
      <c r="BE497" s="219">
        <f>IF(N497="základní",J497,0)</f>
        <v>0</v>
      </c>
      <c r="BF497" s="219">
        <f>IF(N497="snížená",J497,0)</f>
        <v>0</v>
      </c>
      <c r="BG497" s="219">
        <f>IF(N497="zákl. přenesená",J497,0)</f>
        <v>0</v>
      </c>
      <c r="BH497" s="219">
        <f>IF(N497="sníž. přenesená",J497,0)</f>
        <v>0</v>
      </c>
      <c r="BI497" s="219">
        <f>IF(N497="nulová",J497,0)</f>
        <v>0</v>
      </c>
      <c r="BJ497" s="19" t="s">
        <v>81</v>
      </c>
      <c r="BK497" s="219">
        <f>ROUND(I497*H497,2)</f>
        <v>0</v>
      </c>
      <c r="BL497" s="19" t="s">
        <v>283</v>
      </c>
      <c r="BM497" s="218" t="s">
        <v>819</v>
      </c>
    </row>
    <row r="498" s="2" customFormat="1">
      <c r="A498" s="40"/>
      <c r="B498" s="41"/>
      <c r="C498" s="42"/>
      <c r="D498" s="227" t="s">
        <v>223</v>
      </c>
      <c r="E498" s="42"/>
      <c r="F498" s="257" t="s">
        <v>820</v>
      </c>
      <c r="G498" s="42"/>
      <c r="H498" s="42"/>
      <c r="I498" s="222"/>
      <c r="J498" s="42"/>
      <c r="K498" s="42"/>
      <c r="L498" s="46"/>
      <c r="M498" s="223"/>
      <c r="N498" s="224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223</v>
      </c>
      <c r="AU498" s="19" t="s">
        <v>83</v>
      </c>
    </row>
    <row r="499" s="2" customFormat="1" ht="16.5" customHeight="1">
      <c r="A499" s="40"/>
      <c r="B499" s="41"/>
      <c r="C499" s="207" t="s">
        <v>821</v>
      </c>
      <c r="D499" s="207" t="s">
        <v>191</v>
      </c>
      <c r="E499" s="208" t="s">
        <v>822</v>
      </c>
      <c r="F499" s="209" t="s">
        <v>823</v>
      </c>
      <c r="G499" s="210" t="s">
        <v>130</v>
      </c>
      <c r="H499" s="211">
        <v>66</v>
      </c>
      <c r="I499" s="212"/>
      <c r="J499" s="213">
        <f>ROUND(I499*H499,2)</f>
        <v>0</v>
      </c>
      <c r="K499" s="209" t="s">
        <v>21</v>
      </c>
      <c r="L499" s="46"/>
      <c r="M499" s="214" t="s">
        <v>21</v>
      </c>
      <c r="N499" s="215" t="s">
        <v>44</v>
      </c>
      <c r="O499" s="86"/>
      <c r="P499" s="216">
        <f>O499*H499</f>
        <v>0</v>
      </c>
      <c r="Q499" s="216">
        <v>0.0024870000000000001</v>
      </c>
      <c r="R499" s="216">
        <f>Q499*H499</f>
        <v>0.16414200000000001</v>
      </c>
      <c r="S499" s="216">
        <v>0</v>
      </c>
      <c r="T499" s="217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8" t="s">
        <v>283</v>
      </c>
      <c r="AT499" s="218" t="s">
        <v>191</v>
      </c>
      <c r="AU499" s="218" t="s">
        <v>83</v>
      </c>
      <c r="AY499" s="19" t="s">
        <v>188</v>
      </c>
      <c r="BE499" s="219">
        <f>IF(N499="základní",J499,0)</f>
        <v>0</v>
      </c>
      <c r="BF499" s="219">
        <f>IF(N499="snížená",J499,0)</f>
        <v>0</v>
      </c>
      <c r="BG499" s="219">
        <f>IF(N499="zákl. přenesená",J499,0)</f>
        <v>0</v>
      </c>
      <c r="BH499" s="219">
        <f>IF(N499="sníž. přenesená",J499,0)</f>
        <v>0</v>
      </c>
      <c r="BI499" s="219">
        <f>IF(N499="nulová",J499,0)</f>
        <v>0</v>
      </c>
      <c r="BJ499" s="19" t="s">
        <v>81</v>
      </c>
      <c r="BK499" s="219">
        <f>ROUND(I499*H499,2)</f>
        <v>0</v>
      </c>
      <c r="BL499" s="19" t="s">
        <v>283</v>
      </c>
      <c r="BM499" s="218" t="s">
        <v>824</v>
      </c>
    </row>
    <row r="500" s="2" customFormat="1">
      <c r="A500" s="40"/>
      <c r="B500" s="41"/>
      <c r="C500" s="42"/>
      <c r="D500" s="227" t="s">
        <v>223</v>
      </c>
      <c r="E500" s="42"/>
      <c r="F500" s="257" t="s">
        <v>803</v>
      </c>
      <c r="G500" s="42"/>
      <c r="H500" s="42"/>
      <c r="I500" s="222"/>
      <c r="J500" s="42"/>
      <c r="K500" s="42"/>
      <c r="L500" s="46"/>
      <c r="M500" s="223"/>
      <c r="N500" s="224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223</v>
      </c>
      <c r="AU500" s="19" t="s">
        <v>83</v>
      </c>
    </row>
    <row r="501" s="2" customFormat="1" ht="16.5" customHeight="1">
      <c r="A501" s="40"/>
      <c r="B501" s="41"/>
      <c r="C501" s="207" t="s">
        <v>825</v>
      </c>
      <c r="D501" s="207" t="s">
        <v>191</v>
      </c>
      <c r="E501" s="208" t="s">
        <v>826</v>
      </c>
      <c r="F501" s="209" t="s">
        <v>827</v>
      </c>
      <c r="G501" s="210" t="s">
        <v>130</v>
      </c>
      <c r="H501" s="211">
        <v>14</v>
      </c>
      <c r="I501" s="212"/>
      <c r="J501" s="213">
        <f>ROUND(I501*H501,2)</f>
        <v>0</v>
      </c>
      <c r="K501" s="209" t="s">
        <v>21</v>
      </c>
      <c r="L501" s="46"/>
      <c r="M501" s="214" t="s">
        <v>21</v>
      </c>
      <c r="N501" s="215" t="s">
        <v>44</v>
      </c>
      <c r="O501" s="86"/>
      <c r="P501" s="216">
        <f>O501*H501</f>
        <v>0</v>
      </c>
      <c r="Q501" s="216">
        <v>0.0043299999999999996</v>
      </c>
      <c r="R501" s="216">
        <f>Q501*H501</f>
        <v>0.060619999999999993</v>
      </c>
      <c r="S501" s="216">
        <v>0</v>
      </c>
      <c r="T501" s="217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8" t="s">
        <v>283</v>
      </c>
      <c r="AT501" s="218" t="s">
        <v>191</v>
      </c>
      <c r="AU501" s="218" t="s">
        <v>83</v>
      </c>
      <c r="AY501" s="19" t="s">
        <v>188</v>
      </c>
      <c r="BE501" s="219">
        <f>IF(N501="základní",J501,0)</f>
        <v>0</v>
      </c>
      <c r="BF501" s="219">
        <f>IF(N501="snížená",J501,0)</f>
        <v>0</v>
      </c>
      <c r="BG501" s="219">
        <f>IF(N501="zákl. přenesená",J501,0)</f>
        <v>0</v>
      </c>
      <c r="BH501" s="219">
        <f>IF(N501="sníž. přenesená",J501,0)</f>
        <v>0</v>
      </c>
      <c r="BI501" s="219">
        <f>IF(N501="nulová",J501,0)</f>
        <v>0</v>
      </c>
      <c r="BJ501" s="19" t="s">
        <v>81</v>
      </c>
      <c r="BK501" s="219">
        <f>ROUND(I501*H501,2)</f>
        <v>0</v>
      </c>
      <c r="BL501" s="19" t="s">
        <v>283</v>
      </c>
      <c r="BM501" s="218" t="s">
        <v>828</v>
      </c>
    </row>
    <row r="502" s="2" customFormat="1">
      <c r="A502" s="40"/>
      <c r="B502" s="41"/>
      <c r="C502" s="42"/>
      <c r="D502" s="227" t="s">
        <v>223</v>
      </c>
      <c r="E502" s="42"/>
      <c r="F502" s="257" t="s">
        <v>803</v>
      </c>
      <c r="G502" s="42"/>
      <c r="H502" s="42"/>
      <c r="I502" s="222"/>
      <c r="J502" s="42"/>
      <c r="K502" s="42"/>
      <c r="L502" s="46"/>
      <c r="M502" s="223"/>
      <c r="N502" s="224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223</v>
      </c>
      <c r="AU502" s="19" t="s">
        <v>83</v>
      </c>
    </row>
    <row r="503" s="2" customFormat="1" ht="16.5" customHeight="1">
      <c r="A503" s="40"/>
      <c r="B503" s="41"/>
      <c r="C503" s="207" t="s">
        <v>829</v>
      </c>
      <c r="D503" s="207" t="s">
        <v>191</v>
      </c>
      <c r="E503" s="208" t="s">
        <v>725</v>
      </c>
      <c r="F503" s="209" t="s">
        <v>726</v>
      </c>
      <c r="G503" s="210" t="s">
        <v>194</v>
      </c>
      <c r="H503" s="211">
        <v>8</v>
      </c>
      <c r="I503" s="212"/>
      <c r="J503" s="213">
        <f>ROUND(I503*H503,2)</f>
        <v>0</v>
      </c>
      <c r="K503" s="209" t="s">
        <v>21</v>
      </c>
      <c r="L503" s="46"/>
      <c r="M503" s="214" t="s">
        <v>21</v>
      </c>
      <c r="N503" s="215" t="s">
        <v>44</v>
      </c>
      <c r="O503" s="86"/>
      <c r="P503" s="216">
        <f>O503*H503</f>
        <v>0</v>
      </c>
      <c r="Q503" s="216">
        <v>0</v>
      </c>
      <c r="R503" s="216">
        <f>Q503*H503</f>
        <v>0</v>
      </c>
      <c r="S503" s="216">
        <v>0</v>
      </c>
      <c r="T503" s="217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8" t="s">
        <v>283</v>
      </c>
      <c r="AT503" s="218" t="s">
        <v>191</v>
      </c>
      <c r="AU503" s="218" t="s">
        <v>83</v>
      </c>
      <c r="AY503" s="19" t="s">
        <v>188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19" t="s">
        <v>81</v>
      </c>
      <c r="BK503" s="219">
        <f>ROUND(I503*H503,2)</f>
        <v>0</v>
      </c>
      <c r="BL503" s="19" t="s">
        <v>283</v>
      </c>
      <c r="BM503" s="218" t="s">
        <v>830</v>
      </c>
    </row>
    <row r="504" s="2" customFormat="1">
      <c r="A504" s="40"/>
      <c r="B504" s="41"/>
      <c r="C504" s="42"/>
      <c r="D504" s="227" t="s">
        <v>223</v>
      </c>
      <c r="E504" s="42"/>
      <c r="F504" s="257" t="s">
        <v>728</v>
      </c>
      <c r="G504" s="42"/>
      <c r="H504" s="42"/>
      <c r="I504" s="222"/>
      <c r="J504" s="42"/>
      <c r="K504" s="42"/>
      <c r="L504" s="46"/>
      <c r="M504" s="223"/>
      <c r="N504" s="224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223</v>
      </c>
      <c r="AU504" s="19" t="s">
        <v>83</v>
      </c>
    </row>
    <row r="505" s="2" customFormat="1" ht="16.5" customHeight="1">
      <c r="A505" s="40"/>
      <c r="B505" s="41"/>
      <c r="C505" s="207" t="s">
        <v>831</v>
      </c>
      <c r="D505" s="207" t="s">
        <v>191</v>
      </c>
      <c r="E505" s="208" t="s">
        <v>832</v>
      </c>
      <c r="F505" s="209" t="s">
        <v>833</v>
      </c>
      <c r="G505" s="210" t="s">
        <v>194</v>
      </c>
      <c r="H505" s="211">
        <v>1</v>
      </c>
      <c r="I505" s="212"/>
      <c r="J505" s="213">
        <f>ROUND(I505*H505,2)</f>
        <v>0</v>
      </c>
      <c r="K505" s="209" t="s">
        <v>21</v>
      </c>
      <c r="L505" s="46"/>
      <c r="M505" s="214" t="s">
        <v>21</v>
      </c>
      <c r="N505" s="215" t="s">
        <v>44</v>
      </c>
      <c r="O505" s="86"/>
      <c r="P505" s="216">
        <f>O505*H505</f>
        <v>0</v>
      </c>
      <c r="Q505" s="216">
        <v>0.0016475000000000001</v>
      </c>
      <c r="R505" s="216">
        <f>Q505*H505</f>
        <v>0.0016475000000000001</v>
      </c>
      <c r="S505" s="216">
        <v>0</v>
      </c>
      <c r="T505" s="217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8" t="s">
        <v>283</v>
      </c>
      <c r="AT505" s="218" t="s">
        <v>191</v>
      </c>
      <c r="AU505" s="218" t="s">
        <v>83</v>
      </c>
      <c r="AY505" s="19" t="s">
        <v>188</v>
      </c>
      <c r="BE505" s="219">
        <f>IF(N505="základní",J505,0)</f>
        <v>0</v>
      </c>
      <c r="BF505" s="219">
        <f>IF(N505="snížená",J505,0)</f>
        <v>0</v>
      </c>
      <c r="BG505" s="219">
        <f>IF(N505="zákl. přenesená",J505,0)</f>
        <v>0</v>
      </c>
      <c r="BH505" s="219">
        <f>IF(N505="sníž. přenesená",J505,0)</f>
        <v>0</v>
      </c>
      <c r="BI505" s="219">
        <f>IF(N505="nulová",J505,0)</f>
        <v>0</v>
      </c>
      <c r="BJ505" s="19" t="s">
        <v>81</v>
      </c>
      <c r="BK505" s="219">
        <f>ROUND(I505*H505,2)</f>
        <v>0</v>
      </c>
      <c r="BL505" s="19" t="s">
        <v>283</v>
      </c>
      <c r="BM505" s="218" t="s">
        <v>834</v>
      </c>
    </row>
    <row r="506" s="2" customFormat="1">
      <c r="A506" s="40"/>
      <c r="B506" s="41"/>
      <c r="C506" s="42"/>
      <c r="D506" s="227" t="s">
        <v>223</v>
      </c>
      <c r="E506" s="42"/>
      <c r="F506" s="257" t="s">
        <v>835</v>
      </c>
      <c r="G506" s="42"/>
      <c r="H506" s="42"/>
      <c r="I506" s="222"/>
      <c r="J506" s="42"/>
      <c r="K506" s="42"/>
      <c r="L506" s="46"/>
      <c r="M506" s="223"/>
      <c r="N506" s="224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223</v>
      </c>
      <c r="AU506" s="19" t="s">
        <v>83</v>
      </c>
    </row>
    <row r="507" s="2" customFormat="1" ht="24.15" customHeight="1">
      <c r="A507" s="40"/>
      <c r="B507" s="41"/>
      <c r="C507" s="207" t="s">
        <v>836</v>
      </c>
      <c r="D507" s="207" t="s">
        <v>191</v>
      </c>
      <c r="E507" s="208" t="s">
        <v>837</v>
      </c>
      <c r="F507" s="209" t="s">
        <v>838</v>
      </c>
      <c r="G507" s="210" t="s">
        <v>278</v>
      </c>
      <c r="H507" s="211">
        <v>0.68200000000000005</v>
      </c>
      <c r="I507" s="212"/>
      <c r="J507" s="213">
        <f>ROUND(I507*H507,2)</f>
        <v>0</v>
      </c>
      <c r="K507" s="209" t="s">
        <v>201</v>
      </c>
      <c r="L507" s="46"/>
      <c r="M507" s="214" t="s">
        <v>21</v>
      </c>
      <c r="N507" s="215" t="s">
        <v>44</v>
      </c>
      <c r="O507" s="86"/>
      <c r="P507" s="216">
        <f>O507*H507</f>
        <v>0</v>
      </c>
      <c r="Q507" s="216">
        <v>0</v>
      </c>
      <c r="R507" s="216">
        <f>Q507*H507</f>
        <v>0</v>
      </c>
      <c r="S507" s="216">
        <v>0</v>
      </c>
      <c r="T507" s="217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8" t="s">
        <v>283</v>
      </c>
      <c r="AT507" s="218" t="s">
        <v>191</v>
      </c>
      <c r="AU507" s="218" t="s">
        <v>83</v>
      </c>
      <c r="AY507" s="19" t="s">
        <v>188</v>
      </c>
      <c r="BE507" s="219">
        <f>IF(N507="základní",J507,0)</f>
        <v>0</v>
      </c>
      <c r="BF507" s="219">
        <f>IF(N507="snížená",J507,0)</f>
        <v>0</v>
      </c>
      <c r="BG507" s="219">
        <f>IF(N507="zákl. přenesená",J507,0)</f>
        <v>0</v>
      </c>
      <c r="BH507" s="219">
        <f>IF(N507="sníž. přenesená",J507,0)</f>
        <v>0</v>
      </c>
      <c r="BI507" s="219">
        <f>IF(N507="nulová",J507,0)</f>
        <v>0</v>
      </c>
      <c r="BJ507" s="19" t="s">
        <v>81</v>
      </c>
      <c r="BK507" s="219">
        <f>ROUND(I507*H507,2)</f>
        <v>0</v>
      </c>
      <c r="BL507" s="19" t="s">
        <v>283</v>
      </c>
      <c r="BM507" s="218" t="s">
        <v>839</v>
      </c>
    </row>
    <row r="508" s="2" customFormat="1">
      <c r="A508" s="40"/>
      <c r="B508" s="41"/>
      <c r="C508" s="42"/>
      <c r="D508" s="220" t="s">
        <v>203</v>
      </c>
      <c r="E508" s="42"/>
      <c r="F508" s="221" t="s">
        <v>840</v>
      </c>
      <c r="G508" s="42"/>
      <c r="H508" s="42"/>
      <c r="I508" s="222"/>
      <c r="J508" s="42"/>
      <c r="K508" s="42"/>
      <c r="L508" s="46"/>
      <c r="M508" s="223"/>
      <c r="N508" s="224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203</v>
      </c>
      <c r="AU508" s="19" t="s">
        <v>83</v>
      </c>
    </row>
    <row r="509" s="12" customFormat="1" ht="22.8" customHeight="1">
      <c r="A509" s="12"/>
      <c r="B509" s="191"/>
      <c r="C509" s="192"/>
      <c r="D509" s="193" t="s">
        <v>72</v>
      </c>
      <c r="E509" s="205" t="s">
        <v>841</v>
      </c>
      <c r="F509" s="205" t="s">
        <v>842</v>
      </c>
      <c r="G509" s="192"/>
      <c r="H509" s="192"/>
      <c r="I509" s="195"/>
      <c r="J509" s="206">
        <f>BK509</f>
        <v>0</v>
      </c>
      <c r="K509" s="192"/>
      <c r="L509" s="197"/>
      <c r="M509" s="198"/>
      <c r="N509" s="199"/>
      <c r="O509" s="199"/>
      <c r="P509" s="200">
        <f>SUM(P510:P522)</f>
        <v>0</v>
      </c>
      <c r="Q509" s="199"/>
      <c r="R509" s="200">
        <f>SUM(R510:R522)</f>
        <v>0.07979689999999999</v>
      </c>
      <c r="S509" s="199"/>
      <c r="T509" s="201">
        <f>SUM(T510:T522)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02" t="s">
        <v>83</v>
      </c>
      <c r="AT509" s="203" t="s">
        <v>72</v>
      </c>
      <c r="AU509" s="203" t="s">
        <v>81</v>
      </c>
      <c r="AY509" s="202" t="s">
        <v>188</v>
      </c>
      <c r="BK509" s="204">
        <f>SUM(BK510:BK522)</f>
        <v>0</v>
      </c>
    </row>
    <row r="510" s="2" customFormat="1" ht="21.75" customHeight="1">
      <c r="A510" s="40"/>
      <c r="B510" s="41"/>
      <c r="C510" s="207" t="s">
        <v>843</v>
      </c>
      <c r="D510" s="207" t="s">
        <v>191</v>
      </c>
      <c r="E510" s="208" t="s">
        <v>844</v>
      </c>
      <c r="F510" s="209" t="s">
        <v>845</v>
      </c>
      <c r="G510" s="210" t="s">
        <v>194</v>
      </c>
      <c r="H510" s="211">
        <v>1</v>
      </c>
      <c r="I510" s="212"/>
      <c r="J510" s="213">
        <f>ROUND(I510*H510,2)</f>
        <v>0</v>
      </c>
      <c r="K510" s="209" t="s">
        <v>21</v>
      </c>
      <c r="L510" s="46"/>
      <c r="M510" s="214" t="s">
        <v>21</v>
      </c>
      <c r="N510" s="215" t="s">
        <v>44</v>
      </c>
      <c r="O510" s="86"/>
      <c r="P510" s="216">
        <f>O510*H510</f>
        <v>0</v>
      </c>
      <c r="Q510" s="216">
        <v>0.076916899999999996</v>
      </c>
      <c r="R510" s="216">
        <f>Q510*H510</f>
        <v>0.076916899999999996</v>
      </c>
      <c r="S510" s="216">
        <v>0</v>
      </c>
      <c r="T510" s="217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8" t="s">
        <v>283</v>
      </c>
      <c r="AT510" s="218" t="s">
        <v>191</v>
      </c>
      <c r="AU510" s="218" t="s">
        <v>83</v>
      </c>
      <c r="AY510" s="19" t="s">
        <v>188</v>
      </c>
      <c r="BE510" s="219">
        <f>IF(N510="základní",J510,0)</f>
        <v>0</v>
      </c>
      <c r="BF510" s="219">
        <f>IF(N510="snížená",J510,0)</f>
        <v>0</v>
      </c>
      <c r="BG510" s="219">
        <f>IF(N510="zákl. přenesená",J510,0)</f>
        <v>0</v>
      </c>
      <c r="BH510" s="219">
        <f>IF(N510="sníž. přenesená",J510,0)</f>
        <v>0</v>
      </c>
      <c r="BI510" s="219">
        <f>IF(N510="nulová",J510,0)</f>
        <v>0</v>
      </c>
      <c r="BJ510" s="19" t="s">
        <v>81</v>
      </c>
      <c r="BK510" s="219">
        <f>ROUND(I510*H510,2)</f>
        <v>0</v>
      </c>
      <c r="BL510" s="19" t="s">
        <v>283</v>
      </c>
      <c r="BM510" s="218" t="s">
        <v>846</v>
      </c>
    </row>
    <row r="511" s="2" customFormat="1">
      <c r="A511" s="40"/>
      <c r="B511" s="41"/>
      <c r="C511" s="42"/>
      <c r="D511" s="227" t="s">
        <v>223</v>
      </c>
      <c r="E511" s="42"/>
      <c r="F511" s="257" t="s">
        <v>847</v>
      </c>
      <c r="G511" s="42"/>
      <c r="H511" s="42"/>
      <c r="I511" s="222"/>
      <c r="J511" s="42"/>
      <c r="K511" s="42"/>
      <c r="L511" s="46"/>
      <c r="M511" s="223"/>
      <c r="N511" s="224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223</v>
      </c>
      <c r="AU511" s="19" t="s">
        <v>83</v>
      </c>
    </row>
    <row r="512" s="2" customFormat="1" ht="16.5" customHeight="1">
      <c r="A512" s="40"/>
      <c r="B512" s="41"/>
      <c r="C512" s="207" t="s">
        <v>848</v>
      </c>
      <c r="D512" s="207" t="s">
        <v>191</v>
      </c>
      <c r="E512" s="208" t="s">
        <v>849</v>
      </c>
      <c r="F512" s="209" t="s">
        <v>850</v>
      </c>
      <c r="G512" s="210" t="s">
        <v>194</v>
      </c>
      <c r="H512" s="211">
        <v>1</v>
      </c>
      <c r="I512" s="212"/>
      <c r="J512" s="213">
        <f>ROUND(I512*H512,2)</f>
        <v>0</v>
      </c>
      <c r="K512" s="209" t="s">
        <v>21</v>
      </c>
      <c r="L512" s="46"/>
      <c r="M512" s="214" t="s">
        <v>21</v>
      </c>
      <c r="N512" s="215" t="s">
        <v>44</v>
      </c>
      <c r="O512" s="86"/>
      <c r="P512" s="216">
        <f>O512*H512</f>
        <v>0</v>
      </c>
      <c r="Q512" s="216">
        <v>0</v>
      </c>
      <c r="R512" s="216">
        <f>Q512*H512</f>
        <v>0</v>
      </c>
      <c r="S512" s="216">
        <v>0</v>
      </c>
      <c r="T512" s="217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8" t="s">
        <v>283</v>
      </c>
      <c r="AT512" s="218" t="s">
        <v>191</v>
      </c>
      <c r="AU512" s="218" t="s">
        <v>83</v>
      </c>
      <c r="AY512" s="19" t="s">
        <v>188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19" t="s">
        <v>81</v>
      </c>
      <c r="BK512" s="219">
        <f>ROUND(I512*H512,2)</f>
        <v>0</v>
      </c>
      <c r="BL512" s="19" t="s">
        <v>283</v>
      </c>
      <c r="BM512" s="218" t="s">
        <v>851</v>
      </c>
    </row>
    <row r="513" s="2" customFormat="1" ht="16.5" customHeight="1">
      <c r="A513" s="40"/>
      <c r="B513" s="41"/>
      <c r="C513" s="237" t="s">
        <v>852</v>
      </c>
      <c r="D513" s="237" t="s">
        <v>207</v>
      </c>
      <c r="E513" s="238" t="s">
        <v>853</v>
      </c>
      <c r="F513" s="239" t="s">
        <v>854</v>
      </c>
      <c r="G513" s="240" t="s">
        <v>194</v>
      </c>
      <c r="H513" s="241">
        <v>1</v>
      </c>
      <c r="I513" s="242"/>
      <c r="J513" s="243">
        <f>ROUND(I513*H513,2)</f>
        <v>0</v>
      </c>
      <c r="K513" s="239" t="s">
        <v>21</v>
      </c>
      <c r="L513" s="244"/>
      <c r="M513" s="245" t="s">
        <v>21</v>
      </c>
      <c r="N513" s="246" t="s">
        <v>44</v>
      </c>
      <c r="O513" s="86"/>
      <c r="P513" s="216">
        <f>O513*H513</f>
        <v>0</v>
      </c>
      <c r="Q513" s="216">
        <v>0.0028800000000000002</v>
      </c>
      <c r="R513" s="216">
        <f>Q513*H513</f>
        <v>0.0028800000000000002</v>
      </c>
      <c r="S513" s="216">
        <v>0</v>
      </c>
      <c r="T513" s="217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8" t="s">
        <v>377</v>
      </c>
      <c r="AT513" s="218" t="s">
        <v>207</v>
      </c>
      <c r="AU513" s="218" t="s">
        <v>83</v>
      </c>
      <c r="AY513" s="19" t="s">
        <v>188</v>
      </c>
      <c r="BE513" s="219">
        <f>IF(N513="základní",J513,0)</f>
        <v>0</v>
      </c>
      <c r="BF513" s="219">
        <f>IF(N513="snížená",J513,0)</f>
        <v>0</v>
      </c>
      <c r="BG513" s="219">
        <f>IF(N513="zákl. přenesená",J513,0)</f>
        <v>0</v>
      </c>
      <c r="BH513" s="219">
        <f>IF(N513="sníž. přenesená",J513,0)</f>
        <v>0</v>
      </c>
      <c r="BI513" s="219">
        <f>IF(N513="nulová",J513,0)</f>
        <v>0</v>
      </c>
      <c r="BJ513" s="19" t="s">
        <v>81</v>
      </c>
      <c r="BK513" s="219">
        <f>ROUND(I513*H513,2)</f>
        <v>0</v>
      </c>
      <c r="BL513" s="19" t="s">
        <v>283</v>
      </c>
      <c r="BM513" s="218" t="s">
        <v>855</v>
      </c>
    </row>
    <row r="514" s="2" customFormat="1">
      <c r="A514" s="40"/>
      <c r="B514" s="41"/>
      <c r="C514" s="42"/>
      <c r="D514" s="227" t="s">
        <v>223</v>
      </c>
      <c r="E514" s="42"/>
      <c r="F514" s="257" t="s">
        <v>856</v>
      </c>
      <c r="G514" s="42"/>
      <c r="H514" s="42"/>
      <c r="I514" s="222"/>
      <c r="J514" s="42"/>
      <c r="K514" s="42"/>
      <c r="L514" s="46"/>
      <c r="M514" s="223"/>
      <c r="N514" s="224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223</v>
      </c>
      <c r="AU514" s="19" t="s">
        <v>83</v>
      </c>
    </row>
    <row r="515" s="2" customFormat="1" ht="16.5" customHeight="1">
      <c r="A515" s="40"/>
      <c r="B515" s="41"/>
      <c r="C515" s="207" t="s">
        <v>857</v>
      </c>
      <c r="D515" s="207" t="s">
        <v>191</v>
      </c>
      <c r="E515" s="208" t="s">
        <v>858</v>
      </c>
      <c r="F515" s="209" t="s">
        <v>859</v>
      </c>
      <c r="G515" s="210" t="s">
        <v>130</v>
      </c>
      <c r="H515" s="211">
        <v>4.7199999999999998</v>
      </c>
      <c r="I515" s="212"/>
      <c r="J515" s="213">
        <f>ROUND(I515*H515,2)</f>
        <v>0</v>
      </c>
      <c r="K515" s="209" t="s">
        <v>21</v>
      </c>
      <c r="L515" s="46"/>
      <c r="M515" s="214" t="s">
        <v>21</v>
      </c>
      <c r="N515" s="215" t="s">
        <v>44</v>
      </c>
      <c r="O515" s="86"/>
      <c r="P515" s="216">
        <f>O515*H515</f>
        <v>0</v>
      </c>
      <c r="Q515" s="216">
        <v>0</v>
      </c>
      <c r="R515" s="216">
        <f>Q515*H515</f>
        <v>0</v>
      </c>
      <c r="S515" s="216">
        <v>0</v>
      </c>
      <c r="T515" s="217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8" t="s">
        <v>283</v>
      </c>
      <c r="AT515" s="218" t="s">
        <v>191</v>
      </c>
      <c r="AU515" s="218" t="s">
        <v>83</v>
      </c>
      <c r="AY515" s="19" t="s">
        <v>188</v>
      </c>
      <c r="BE515" s="219">
        <f>IF(N515="základní",J515,0)</f>
        <v>0</v>
      </c>
      <c r="BF515" s="219">
        <f>IF(N515="snížená",J515,0)</f>
        <v>0</v>
      </c>
      <c r="BG515" s="219">
        <f>IF(N515="zákl. přenesená",J515,0)</f>
        <v>0</v>
      </c>
      <c r="BH515" s="219">
        <f>IF(N515="sníž. přenesená",J515,0)</f>
        <v>0</v>
      </c>
      <c r="BI515" s="219">
        <f>IF(N515="nulová",J515,0)</f>
        <v>0</v>
      </c>
      <c r="BJ515" s="19" t="s">
        <v>81</v>
      </c>
      <c r="BK515" s="219">
        <f>ROUND(I515*H515,2)</f>
        <v>0</v>
      </c>
      <c r="BL515" s="19" t="s">
        <v>283</v>
      </c>
      <c r="BM515" s="218" t="s">
        <v>860</v>
      </c>
    </row>
    <row r="516" s="2" customFormat="1">
      <c r="A516" s="40"/>
      <c r="B516" s="41"/>
      <c r="C516" s="42"/>
      <c r="D516" s="227" t="s">
        <v>223</v>
      </c>
      <c r="E516" s="42"/>
      <c r="F516" s="257" t="s">
        <v>861</v>
      </c>
      <c r="G516" s="42"/>
      <c r="H516" s="42"/>
      <c r="I516" s="222"/>
      <c r="J516" s="42"/>
      <c r="K516" s="42"/>
      <c r="L516" s="46"/>
      <c r="M516" s="223"/>
      <c r="N516" s="224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223</v>
      </c>
      <c r="AU516" s="19" t="s">
        <v>83</v>
      </c>
    </row>
    <row r="517" s="13" customFormat="1">
      <c r="A517" s="13"/>
      <c r="B517" s="225"/>
      <c r="C517" s="226"/>
      <c r="D517" s="227" t="s">
        <v>205</v>
      </c>
      <c r="E517" s="228" t="s">
        <v>21</v>
      </c>
      <c r="F517" s="229" t="s">
        <v>862</v>
      </c>
      <c r="G517" s="226"/>
      <c r="H517" s="230">
        <v>4.7199999999999998</v>
      </c>
      <c r="I517" s="231"/>
      <c r="J517" s="226"/>
      <c r="K517" s="226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205</v>
      </c>
      <c r="AU517" s="236" t="s">
        <v>83</v>
      </c>
      <c r="AV517" s="13" t="s">
        <v>83</v>
      </c>
      <c r="AW517" s="13" t="s">
        <v>34</v>
      </c>
      <c r="AX517" s="13" t="s">
        <v>81</v>
      </c>
      <c r="AY517" s="236" t="s">
        <v>188</v>
      </c>
    </row>
    <row r="518" s="2" customFormat="1" ht="16.5" customHeight="1">
      <c r="A518" s="40"/>
      <c r="B518" s="41"/>
      <c r="C518" s="207" t="s">
        <v>863</v>
      </c>
      <c r="D518" s="207" t="s">
        <v>191</v>
      </c>
      <c r="E518" s="208" t="s">
        <v>864</v>
      </c>
      <c r="F518" s="209" t="s">
        <v>865</v>
      </c>
      <c r="G518" s="210" t="s">
        <v>130</v>
      </c>
      <c r="H518" s="211">
        <v>4.7199999999999998</v>
      </c>
      <c r="I518" s="212"/>
      <c r="J518" s="213">
        <f>ROUND(I518*H518,2)</f>
        <v>0</v>
      </c>
      <c r="K518" s="209" t="s">
        <v>21</v>
      </c>
      <c r="L518" s="46"/>
      <c r="M518" s="214" t="s">
        <v>21</v>
      </c>
      <c r="N518" s="215" t="s">
        <v>44</v>
      </c>
      <c r="O518" s="86"/>
      <c r="P518" s="216">
        <f>O518*H518</f>
        <v>0</v>
      </c>
      <c r="Q518" s="216">
        <v>0</v>
      </c>
      <c r="R518" s="216">
        <f>Q518*H518</f>
        <v>0</v>
      </c>
      <c r="S518" s="216">
        <v>0</v>
      </c>
      <c r="T518" s="217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8" t="s">
        <v>283</v>
      </c>
      <c r="AT518" s="218" t="s">
        <v>191</v>
      </c>
      <c r="AU518" s="218" t="s">
        <v>83</v>
      </c>
      <c r="AY518" s="19" t="s">
        <v>188</v>
      </c>
      <c r="BE518" s="219">
        <f>IF(N518="základní",J518,0)</f>
        <v>0</v>
      </c>
      <c r="BF518" s="219">
        <f>IF(N518="snížená",J518,0)</f>
        <v>0</v>
      </c>
      <c r="BG518" s="219">
        <f>IF(N518="zákl. přenesená",J518,0)</f>
        <v>0</v>
      </c>
      <c r="BH518" s="219">
        <f>IF(N518="sníž. přenesená",J518,0)</f>
        <v>0</v>
      </c>
      <c r="BI518" s="219">
        <f>IF(N518="nulová",J518,0)</f>
        <v>0</v>
      </c>
      <c r="BJ518" s="19" t="s">
        <v>81</v>
      </c>
      <c r="BK518" s="219">
        <f>ROUND(I518*H518,2)</f>
        <v>0</v>
      </c>
      <c r="BL518" s="19" t="s">
        <v>283</v>
      </c>
      <c r="BM518" s="218" t="s">
        <v>866</v>
      </c>
    </row>
    <row r="519" s="2" customFormat="1">
      <c r="A519" s="40"/>
      <c r="B519" s="41"/>
      <c r="C519" s="42"/>
      <c r="D519" s="227" t="s">
        <v>223</v>
      </c>
      <c r="E519" s="42"/>
      <c r="F519" s="257" t="s">
        <v>861</v>
      </c>
      <c r="G519" s="42"/>
      <c r="H519" s="42"/>
      <c r="I519" s="222"/>
      <c r="J519" s="42"/>
      <c r="K519" s="42"/>
      <c r="L519" s="46"/>
      <c r="M519" s="223"/>
      <c r="N519" s="224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223</v>
      </c>
      <c r="AU519" s="19" t="s">
        <v>83</v>
      </c>
    </row>
    <row r="520" s="13" customFormat="1">
      <c r="A520" s="13"/>
      <c r="B520" s="225"/>
      <c r="C520" s="226"/>
      <c r="D520" s="227" t="s">
        <v>205</v>
      </c>
      <c r="E520" s="228" t="s">
        <v>21</v>
      </c>
      <c r="F520" s="229" t="s">
        <v>862</v>
      </c>
      <c r="G520" s="226"/>
      <c r="H520" s="230">
        <v>4.7199999999999998</v>
      </c>
      <c r="I520" s="231"/>
      <c r="J520" s="226"/>
      <c r="K520" s="226"/>
      <c r="L520" s="232"/>
      <c r="M520" s="233"/>
      <c r="N520" s="234"/>
      <c r="O520" s="234"/>
      <c r="P520" s="234"/>
      <c r="Q520" s="234"/>
      <c r="R520" s="234"/>
      <c r="S520" s="234"/>
      <c r="T520" s="23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6" t="s">
        <v>205</v>
      </c>
      <c r="AU520" s="236" t="s">
        <v>83</v>
      </c>
      <c r="AV520" s="13" t="s">
        <v>83</v>
      </c>
      <c r="AW520" s="13" t="s">
        <v>34</v>
      </c>
      <c r="AX520" s="13" t="s">
        <v>81</v>
      </c>
      <c r="AY520" s="236" t="s">
        <v>188</v>
      </c>
    </row>
    <row r="521" s="2" customFormat="1" ht="24.15" customHeight="1">
      <c r="A521" s="40"/>
      <c r="B521" s="41"/>
      <c r="C521" s="207" t="s">
        <v>867</v>
      </c>
      <c r="D521" s="207" t="s">
        <v>191</v>
      </c>
      <c r="E521" s="208" t="s">
        <v>868</v>
      </c>
      <c r="F521" s="209" t="s">
        <v>869</v>
      </c>
      <c r="G521" s="210" t="s">
        <v>278</v>
      </c>
      <c r="H521" s="211">
        <v>0.080000000000000002</v>
      </c>
      <c r="I521" s="212"/>
      <c r="J521" s="213">
        <f>ROUND(I521*H521,2)</f>
        <v>0</v>
      </c>
      <c r="K521" s="209" t="s">
        <v>201</v>
      </c>
      <c r="L521" s="46"/>
      <c r="M521" s="214" t="s">
        <v>21</v>
      </c>
      <c r="N521" s="215" t="s">
        <v>44</v>
      </c>
      <c r="O521" s="86"/>
      <c r="P521" s="216">
        <f>O521*H521</f>
        <v>0</v>
      </c>
      <c r="Q521" s="216">
        <v>0</v>
      </c>
      <c r="R521" s="216">
        <f>Q521*H521</f>
        <v>0</v>
      </c>
      <c r="S521" s="216">
        <v>0</v>
      </c>
      <c r="T521" s="217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8" t="s">
        <v>283</v>
      </c>
      <c r="AT521" s="218" t="s">
        <v>191</v>
      </c>
      <c r="AU521" s="218" t="s">
        <v>83</v>
      </c>
      <c r="AY521" s="19" t="s">
        <v>188</v>
      </c>
      <c r="BE521" s="219">
        <f>IF(N521="základní",J521,0)</f>
        <v>0</v>
      </c>
      <c r="BF521" s="219">
        <f>IF(N521="snížená",J521,0)</f>
        <v>0</v>
      </c>
      <c r="BG521" s="219">
        <f>IF(N521="zákl. přenesená",J521,0)</f>
        <v>0</v>
      </c>
      <c r="BH521" s="219">
        <f>IF(N521="sníž. přenesená",J521,0)</f>
        <v>0</v>
      </c>
      <c r="BI521" s="219">
        <f>IF(N521="nulová",J521,0)</f>
        <v>0</v>
      </c>
      <c r="BJ521" s="19" t="s">
        <v>81</v>
      </c>
      <c r="BK521" s="219">
        <f>ROUND(I521*H521,2)</f>
        <v>0</v>
      </c>
      <c r="BL521" s="19" t="s">
        <v>283</v>
      </c>
      <c r="BM521" s="218" t="s">
        <v>870</v>
      </c>
    </row>
    <row r="522" s="2" customFormat="1">
      <c r="A522" s="40"/>
      <c r="B522" s="41"/>
      <c r="C522" s="42"/>
      <c r="D522" s="220" t="s">
        <v>203</v>
      </c>
      <c r="E522" s="42"/>
      <c r="F522" s="221" t="s">
        <v>871</v>
      </c>
      <c r="G522" s="42"/>
      <c r="H522" s="42"/>
      <c r="I522" s="222"/>
      <c r="J522" s="42"/>
      <c r="K522" s="42"/>
      <c r="L522" s="46"/>
      <c r="M522" s="223"/>
      <c r="N522" s="224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203</v>
      </c>
      <c r="AU522" s="19" t="s">
        <v>83</v>
      </c>
    </row>
    <row r="523" s="12" customFormat="1" ht="22.8" customHeight="1">
      <c r="A523" s="12"/>
      <c r="B523" s="191"/>
      <c r="C523" s="192"/>
      <c r="D523" s="193" t="s">
        <v>72</v>
      </c>
      <c r="E523" s="205" t="s">
        <v>872</v>
      </c>
      <c r="F523" s="205" t="s">
        <v>873</v>
      </c>
      <c r="G523" s="192"/>
      <c r="H523" s="192"/>
      <c r="I523" s="195"/>
      <c r="J523" s="206">
        <f>BK523</f>
        <v>0</v>
      </c>
      <c r="K523" s="192"/>
      <c r="L523" s="197"/>
      <c r="M523" s="198"/>
      <c r="N523" s="199"/>
      <c r="O523" s="199"/>
      <c r="P523" s="200">
        <f>SUM(P524:P534)</f>
        <v>0</v>
      </c>
      <c r="Q523" s="199"/>
      <c r="R523" s="200">
        <f>SUM(R524:R534)</f>
        <v>0.034621199999999998</v>
      </c>
      <c r="S523" s="199"/>
      <c r="T523" s="201">
        <f>SUM(T524:T534)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02" t="s">
        <v>83</v>
      </c>
      <c r="AT523" s="203" t="s">
        <v>72</v>
      </c>
      <c r="AU523" s="203" t="s">
        <v>81</v>
      </c>
      <c r="AY523" s="202" t="s">
        <v>188</v>
      </c>
      <c r="BK523" s="204">
        <f>SUM(BK524:BK534)</f>
        <v>0</v>
      </c>
    </row>
    <row r="524" s="2" customFormat="1" ht="24.15" customHeight="1">
      <c r="A524" s="40"/>
      <c r="B524" s="41"/>
      <c r="C524" s="207" t="s">
        <v>874</v>
      </c>
      <c r="D524" s="207" t="s">
        <v>191</v>
      </c>
      <c r="E524" s="208" t="s">
        <v>875</v>
      </c>
      <c r="F524" s="209" t="s">
        <v>876</v>
      </c>
      <c r="G524" s="210" t="s">
        <v>194</v>
      </c>
      <c r="H524" s="211">
        <v>8</v>
      </c>
      <c r="I524" s="212"/>
      <c r="J524" s="213">
        <f>ROUND(I524*H524,2)</f>
        <v>0</v>
      </c>
      <c r="K524" s="209" t="s">
        <v>201</v>
      </c>
      <c r="L524" s="46"/>
      <c r="M524" s="214" t="s">
        <v>21</v>
      </c>
      <c r="N524" s="215" t="s">
        <v>44</v>
      </c>
      <c r="O524" s="86"/>
      <c r="P524" s="216">
        <f>O524*H524</f>
        <v>0</v>
      </c>
      <c r="Q524" s="216">
        <v>0.00017000000000000001</v>
      </c>
      <c r="R524" s="216">
        <f>Q524*H524</f>
        <v>0.0013600000000000001</v>
      </c>
      <c r="S524" s="216">
        <v>0</v>
      </c>
      <c r="T524" s="217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8" t="s">
        <v>283</v>
      </c>
      <c r="AT524" s="218" t="s">
        <v>191</v>
      </c>
      <c r="AU524" s="218" t="s">
        <v>83</v>
      </c>
      <c r="AY524" s="19" t="s">
        <v>188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19" t="s">
        <v>81</v>
      </c>
      <c r="BK524" s="219">
        <f>ROUND(I524*H524,2)</f>
        <v>0</v>
      </c>
      <c r="BL524" s="19" t="s">
        <v>283</v>
      </c>
      <c r="BM524" s="218" t="s">
        <v>877</v>
      </c>
    </row>
    <row r="525" s="2" customFormat="1">
      <c r="A525" s="40"/>
      <c r="B525" s="41"/>
      <c r="C525" s="42"/>
      <c r="D525" s="220" t="s">
        <v>203</v>
      </c>
      <c r="E525" s="42"/>
      <c r="F525" s="221" t="s">
        <v>878</v>
      </c>
      <c r="G525" s="42"/>
      <c r="H525" s="42"/>
      <c r="I525" s="222"/>
      <c r="J525" s="42"/>
      <c r="K525" s="42"/>
      <c r="L525" s="46"/>
      <c r="M525" s="223"/>
      <c r="N525" s="224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203</v>
      </c>
      <c r="AU525" s="19" t="s">
        <v>83</v>
      </c>
    </row>
    <row r="526" s="2" customFormat="1" ht="16.5" customHeight="1">
      <c r="A526" s="40"/>
      <c r="B526" s="41"/>
      <c r="C526" s="237" t="s">
        <v>879</v>
      </c>
      <c r="D526" s="237" t="s">
        <v>207</v>
      </c>
      <c r="E526" s="238" t="s">
        <v>880</v>
      </c>
      <c r="F526" s="239" t="s">
        <v>881</v>
      </c>
      <c r="G526" s="240" t="s">
        <v>194</v>
      </c>
      <c r="H526" s="241">
        <v>8</v>
      </c>
      <c r="I526" s="242"/>
      <c r="J526" s="243">
        <f>ROUND(I526*H526,2)</f>
        <v>0</v>
      </c>
      <c r="K526" s="239" t="s">
        <v>201</v>
      </c>
      <c r="L526" s="244"/>
      <c r="M526" s="245" t="s">
        <v>21</v>
      </c>
      <c r="N526" s="246" t="s">
        <v>44</v>
      </c>
      <c r="O526" s="86"/>
      <c r="P526" s="216">
        <f>O526*H526</f>
        <v>0</v>
      </c>
      <c r="Q526" s="216">
        <v>0.0027699999999999999</v>
      </c>
      <c r="R526" s="216">
        <f>Q526*H526</f>
        <v>0.022159999999999999</v>
      </c>
      <c r="S526" s="216">
        <v>0</v>
      </c>
      <c r="T526" s="217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8" t="s">
        <v>377</v>
      </c>
      <c r="AT526" s="218" t="s">
        <v>207</v>
      </c>
      <c r="AU526" s="218" t="s">
        <v>83</v>
      </c>
      <c r="AY526" s="19" t="s">
        <v>188</v>
      </c>
      <c r="BE526" s="219">
        <f>IF(N526="základní",J526,0)</f>
        <v>0</v>
      </c>
      <c r="BF526" s="219">
        <f>IF(N526="snížená",J526,0)</f>
        <v>0</v>
      </c>
      <c r="BG526" s="219">
        <f>IF(N526="zákl. přenesená",J526,0)</f>
        <v>0</v>
      </c>
      <c r="BH526" s="219">
        <f>IF(N526="sníž. přenesená",J526,0)</f>
        <v>0</v>
      </c>
      <c r="BI526" s="219">
        <f>IF(N526="nulová",J526,0)</f>
        <v>0</v>
      </c>
      <c r="BJ526" s="19" t="s">
        <v>81</v>
      </c>
      <c r="BK526" s="219">
        <f>ROUND(I526*H526,2)</f>
        <v>0</v>
      </c>
      <c r="BL526" s="19" t="s">
        <v>283</v>
      </c>
      <c r="BM526" s="218" t="s">
        <v>882</v>
      </c>
    </row>
    <row r="527" s="2" customFormat="1" ht="24.15" customHeight="1">
      <c r="A527" s="40"/>
      <c r="B527" s="41"/>
      <c r="C527" s="207" t="s">
        <v>883</v>
      </c>
      <c r="D527" s="207" t="s">
        <v>191</v>
      </c>
      <c r="E527" s="208" t="s">
        <v>884</v>
      </c>
      <c r="F527" s="209" t="s">
        <v>885</v>
      </c>
      <c r="G527" s="210" t="s">
        <v>194</v>
      </c>
      <c r="H527" s="211">
        <v>5</v>
      </c>
      <c r="I527" s="212"/>
      <c r="J527" s="213">
        <f>ROUND(I527*H527,2)</f>
        <v>0</v>
      </c>
      <c r="K527" s="209" t="s">
        <v>201</v>
      </c>
      <c r="L527" s="46"/>
      <c r="M527" s="214" t="s">
        <v>21</v>
      </c>
      <c r="N527" s="215" t="s">
        <v>44</v>
      </c>
      <c r="O527" s="86"/>
      <c r="P527" s="216">
        <f>O527*H527</f>
        <v>0</v>
      </c>
      <c r="Q527" s="216">
        <v>0</v>
      </c>
      <c r="R527" s="216">
        <f>Q527*H527</f>
        <v>0</v>
      </c>
      <c r="S527" s="216">
        <v>0</v>
      </c>
      <c r="T527" s="217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8" t="s">
        <v>283</v>
      </c>
      <c r="AT527" s="218" t="s">
        <v>191</v>
      </c>
      <c r="AU527" s="218" t="s">
        <v>83</v>
      </c>
      <c r="AY527" s="19" t="s">
        <v>188</v>
      </c>
      <c r="BE527" s="219">
        <f>IF(N527="základní",J527,0)</f>
        <v>0</v>
      </c>
      <c r="BF527" s="219">
        <f>IF(N527="snížená",J527,0)</f>
        <v>0</v>
      </c>
      <c r="BG527" s="219">
        <f>IF(N527="zákl. přenesená",J527,0)</f>
        <v>0</v>
      </c>
      <c r="BH527" s="219">
        <f>IF(N527="sníž. přenesená",J527,0)</f>
        <v>0</v>
      </c>
      <c r="BI527" s="219">
        <f>IF(N527="nulová",J527,0)</f>
        <v>0</v>
      </c>
      <c r="BJ527" s="19" t="s">
        <v>81</v>
      </c>
      <c r="BK527" s="219">
        <f>ROUND(I527*H527,2)</f>
        <v>0</v>
      </c>
      <c r="BL527" s="19" t="s">
        <v>283</v>
      </c>
      <c r="BM527" s="218" t="s">
        <v>886</v>
      </c>
    </row>
    <row r="528" s="2" customFormat="1">
      <c r="A528" s="40"/>
      <c r="B528" s="41"/>
      <c r="C528" s="42"/>
      <c r="D528" s="220" t="s">
        <v>203</v>
      </c>
      <c r="E528" s="42"/>
      <c r="F528" s="221" t="s">
        <v>887</v>
      </c>
      <c r="G528" s="42"/>
      <c r="H528" s="42"/>
      <c r="I528" s="222"/>
      <c r="J528" s="42"/>
      <c r="K528" s="42"/>
      <c r="L528" s="46"/>
      <c r="M528" s="223"/>
      <c r="N528" s="224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203</v>
      </c>
      <c r="AU528" s="19" t="s">
        <v>83</v>
      </c>
    </row>
    <row r="529" s="2" customFormat="1" ht="16.5" customHeight="1">
      <c r="A529" s="40"/>
      <c r="B529" s="41"/>
      <c r="C529" s="237" t="s">
        <v>888</v>
      </c>
      <c r="D529" s="237" t="s">
        <v>207</v>
      </c>
      <c r="E529" s="238" t="s">
        <v>889</v>
      </c>
      <c r="F529" s="239" t="s">
        <v>890</v>
      </c>
      <c r="G529" s="240" t="s">
        <v>130</v>
      </c>
      <c r="H529" s="241">
        <v>46.255000000000003</v>
      </c>
      <c r="I529" s="242"/>
      <c r="J529" s="243">
        <f>ROUND(I529*H529,2)</f>
        <v>0</v>
      </c>
      <c r="K529" s="239" t="s">
        <v>201</v>
      </c>
      <c r="L529" s="244"/>
      <c r="M529" s="245" t="s">
        <v>21</v>
      </c>
      <c r="N529" s="246" t="s">
        <v>44</v>
      </c>
      <c r="O529" s="86"/>
      <c r="P529" s="216">
        <f>O529*H529</f>
        <v>0</v>
      </c>
      <c r="Q529" s="216">
        <v>0.00024000000000000001</v>
      </c>
      <c r="R529" s="216">
        <f>Q529*H529</f>
        <v>0.0111012</v>
      </c>
      <c r="S529" s="216">
        <v>0</v>
      </c>
      <c r="T529" s="217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8" t="s">
        <v>377</v>
      </c>
      <c r="AT529" s="218" t="s">
        <v>207</v>
      </c>
      <c r="AU529" s="218" t="s">
        <v>83</v>
      </c>
      <c r="AY529" s="19" t="s">
        <v>188</v>
      </c>
      <c r="BE529" s="219">
        <f>IF(N529="základní",J529,0)</f>
        <v>0</v>
      </c>
      <c r="BF529" s="219">
        <f>IF(N529="snížená",J529,0)</f>
        <v>0</v>
      </c>
      <c r="BG529" s="219">
        <f>IF(N529="zákl. přenesená",J529,0)</f>
        <v>0</v>
      </c>
      <c r="BH529" s="219">
        <f>IF(N529="sníž. přenesená",J529,0)</f>
        <v>0</v>
      </c>
      <c r="BI529" s="219">
        <f>IF(N529="nulová",J529,0)</f>
        <v>0</v>
      </c>
      <c r="BJ529" s="19" t="s">
        <v>81</v>
      </c>
      <c r="BK529" s="219">
        <f>ROUND(I529*H529,2)</f>
        <v>0</v>
      </c>
      <c r="BL529" s="19" t="s">
        <v>283</v>
      </c>
      <c r="BM529" s="218" t="s">
        <v>891</v>
      </c>
    </row>
    <row r="530" s="13" customFormat="1">
      <c r="A530" s="13"/>
      <c r="B530" s="225"/>
      <c r="C530" s="226"/>
      <c r="D530" s="227" t="s">
        <v>205</v>
      </c>
      <c r="E530" s="228" t="s">
        <v>21</v>
      </c>
      <c r="F530" s="229" t="s">
        <v>892</v>
      </c>
      <c r="G530" s="226"/>
      <c r="H530" s="230">
        <v>46.255000000000003</v>
      </c>
      <c r="I530" s="231"/>
      <c r="J530" s="226"/>
      <c r="K530" s="226"/>
      <c r="L530" s="232"/>
      <c r="M530" s="233"/>
      <c r="N530" s="234"/>
      <c r="O530" s="234"/>
      <c r="P530" s="234"/>
      <c r="Q530" s="234"/>
      <c r="R530" s="234"/>
      <c r="S530" s="234"/>
      <c r="T530" s="23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6" t="s">
        <v>205</v>
      </c>
      <c r="AU530" s="236" t="s">
        <v>83</v>
      </c>
      <c r="AV530" s="13" t="s">
        <v>83</v>
      </c>
      <c r="AW530" s="13" t="s">
        <v>34</v>
      </c>
      <c r="AX530" s="13" t="s">
        <v>81</v>
      </c>
      <c r="AY530" s="236" t="s">
        <v>188</v>
      </c>
    </row>
    <row r="531" s="2" customFormat="1" ht="16.5" customHeight="1">
      <c r="A531" s="40"/>
      <c r="B531" s="41"/>
      <c r="C531" s="207" t="s">
        <v>893</v>
      </c>
      <c r="D531" s="207" t="s">
        <v>191</v>
      </c>
      <c r="E531" s="208" t="s">
        <v>894</v>
      </c>
      <c r="F531" s="209" t="s">
        <v>895</v>
      </c>
      <c r="G531" s="210" t="s">
        <v>410</v>
      </c>
      <c r="H531" s="211">
        <v>1</v>
      </c>
      <c r="I531" s="212"/>
      <c r="J531" s="213">
        <f>ROUND(I531*H531,2)</f>
        <v>0</v>
      </c>
      <c r="K531" s="209" t="s">
        <v>21</v>
      </c>
      <c r="L531" s="46"/>
      <c r="M531" s="214" t="s">
        <v>21</v>
      </c>
      <c r="N531" s="215" t="s">
        <v>44</v>
      </c>
      <c r="O531" s="86"/>
      <c r="P531" s="216">
        <f>O531*H531</f>
        <v>0</v>
      </c>
      <c r="Q531" s="216">
        <v>0</v>
      </c>
      <c r="R531" s="216">
        <f>Q531*H531</f>
        <v>0</v>
      </c>
      <c r="S531" s="216">
        <v>0</v>
      </c>
      <c r="T531" s="217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8" t="s">
        <v>283</v>
      </c>
      <c r="AT531" s="218" t="s">
        <v>191</v>
      </c>
      <c r="AU531" s="218" t="s">
        <v>83</v>
      </c>
      <c r="AY531" s="19" t="s">
        <v>188</v>
      </c>
      <c r="BE531" s="219">
        <f>IF(N531="základní",J531,0)</f>
        <v>0</v>
      </c>
      <c r="BF531" s="219">
        <f>IF(N531="snížená",J531,0)</f>
        <v>0</v>
      </c>
      <c r="BG531" s="219">
        <f>IF(N531="zákl. přenesená",J531,0)</f>
        <v>0</v>
      </c>
      <c r="BH531" s="219">
        <f>IF(N531="sníž. přenesená",J531,0)</f>
        <v>0</v>
      </c>
      <c r="BI531" s="219">
        <f>IF(N531="nulová",J531,0)</f>
        <v>0</v>
      </c>
      <c r="BJ531" s="19" t="s">
        <v>81</v>
      </c>
      <c r="BK531" s="219">
        <f>ROUND(I531*H531,2)</f>
        <v>0</v>
      </c>
      <c r="BL531" s="19" t="s">
        <v>283</v>
      </c>
      <c r="BM531" s="218" t="s">
        <v>896</v>
      </c>
    </row>
    <row r="532" s="2" customFormat="1" ht="16.5" customHeight="1">
      <c r="A532" s="40"/>
      <c r="B532" s="41"/>
      <c r="C532" s="207" t="s">
        <v>897</v>
      </c>
      <c r="D532" s="207" t="s">
        <v>191</v>
      </c>
      <c r="E532" s="208" t="s">
        <v>898</v>
      </c>
      <c r="F532" s="209" t="s">
        <v>899</v>
      </c>
      <c r="G532" s="210" t="s">
        <v>410</v>
      </c>
      <c r="H532" s="211">
        <v>1</v>
      </c>
      <c r="I532" s="212"/>
      <c r="J532" s="213">
        <f>ROUND(I532*H532,2)</f>
        <v>0</v>
      </c>
      <c r="K532" s="209" t="s">
        <v>21</v>
      </c>
      <c r="L532" s="46"/>
      <c r="M532" s="214" t="s">
        <v>21</v>
      </c>
      <c r="N532" s="215" t="s">
        <v>44</v>
      </c>
      <c r="O532" s="86"/>
      <c r="P532" s="216">
        <f>O532*H532</f>
        <v>0</v>
      </c>
      <c r="Q532" s="216">
        <v>0</v>
      </c>
      <c r="R532" s="216">
        <f>Q532*H532</f>
        <v>0</v>
      </c>
      <c r="S532" s="216">
        <v>0</v>
      </c>
      <c r="T532" s="217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8" t="s">
        <v>283</v>
      </c>
      <c r="AT532" s="218" t="s">
        <v>191</v>
      </c>
      <c r="AU532" s="218" t="s">
        <v>83</v>
      </c>
      <c r="AY532" s="19" t="s">
        <v>188</v>
      </c>
      <c r="BE532" s="219">
        <f>IF(N532="základní",J532,0)</f>
        <v>0</v>
      </c>
      <c r="BF532" s="219">
        <f>IF(N532="snížená",J532,0)</f>
        <v>0</v>
      </c>
      <c r="BG532" s="219">
        <f>IF(N532="zákl. přenesená",J532,0)</f>
        <v>0</v>
      </c>
      <c r="BH532" s="219">
        <f>IF(N532="sníž. přenesená",J532,0)</f>
        <v>0</v>
      </c>
      <c r="BI532" s="219">
        <f>IF(N532="nulová",J532,0)</f>
        <v>0</v>
      </c>
      <c r="BJ532" s="19" t="s">
        <v>81</v>
      </c>
      <c r="BK532" s="219">
        <f>ROUND(I532*H532,2)</f>
        <v>0</v>
      </c>
      <c r="BL532" s="19" t="s">
        <v>283</v>
      </c>
      <c r="BM532" s="218" t="s">
        <v>900</v>
      </c>
    </row>
    <row r="533" s="2" customFormat="1" ht="24.15" customHeight="1">
      <c r="A533" s="40"/>
      <c r="B533" s="41"/>
      <c r="C533" s="207" t="s">
        <v>901</v>
      </c>
      <c r="D533" s="207" t="s">
        <v>191</v>
      </c>
      <c r="E533" s="208" t="s">
        <v>902</v>
      </c>
      <c r="F533" s="209" t="s">
        <v>903</v>
      </c>
      <c r="G533" s="210" t="s">
        <v>278</v>
      </c>
      <c r="H533" s="211">
        <v>0.035000000000000003</v>
      </c>
      <c r="I533" s="212"/>
      <c r="J533" s="213">
        <f>ROUND(I533*H533,2)</f>
        <v>0</v>
      </c>
      <c r="K533" s="209" t="s">
        <v>201</v>
      </c>
      <c r="L533" s="46"/>
      <c r="M533" s="214" t="s">
        <v>21</v>
      </c>
      <c r="N533" s="215" t="s">
        <v>44</v>
      </c>
      <c r="O533" s="86"/>
      <c r="P533" s="216">
        <f>O533*H533</f>
        <v>0</v>
      </c>
      <c r="Q533" s="216">
        <v>0</v>
      </c>
      <c r="R533" s="216">
        <f>Q533*H533</f>
        <v>0</v>
      </c>
      <c r="S533" s="216">
        <v>0</v>
      </c>
      <c r="T533" s="217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8" t="s">
        <v>283</v>
      </c>
      <c r="AT533" s="218" t="s">
        <v>191</v>
      </c>
      <c r="AU533" s="218" t="s">
        <v>83</v>
      </c>
      <c r="AY533" s="19" t="s">
        <v>188</v>
      </c>
      <c r="BE533" s="219">
        <f>IF(N533="základní",J533,0)</f>
        <v>0</v>
      </c>
      <c r="BF533" s="219">
        <f>IF(N533="snížená",J533,0)</f>
        <v>0</v>
      </c>
      <c r="BG533" s="219">
        <f>IF(N533="zákl. přenesená",J533,0)</f>
        <v>0</v>
      </c>
      <c r="BH533" s="219">
        <f>IF(N533="sníž. přenesená",J533,0)</f>
        <v>0</v>
      </c>
      <c r="BI533" s="219">
        <f>IF(N533="nulová",J533,0)</f>
        <v>0</v>
      </c>
      <c r="BJ533" s="19" t="s">
        <v>81</v>
      </c>
      <c r="BK533" s="219">
        <f>ROUND(I533*H533,2)</f>
        <v>0</v>
      </c>
      <c r="BL533" s="19" t="s">
        <v>283</v>
      </c>
      <c r="BM533" s="218" t="s">
        <v>904</v>
      </c>
    </row>
    <row r="534" s="2" customFormat="1">
      <c r="A534" s="40"/>
      <c r="B534" s="41"/>
      <c r="C534" s="42"/>
      <c r="D534" s="220" t="s">
        <v>203</v>
      </c>
      <c r="E534" s="42"/>
      <c r="F534" s="221" t="s">
        <v>905</v>
      </c>
      <c r="G534" s="42"/>
      <c r="H534" s="42"/>
      <c r="I534" s="222"/>
      <c r="J534" s="42"/>
      <c r="K534" s="42"/>
      <c r="L534" s="46"/>
      <c r="M534" s="223"/>
      <c r="N534" s="224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203</v>
      </c>
      <c r="AU534" s="19" t="s">
        <v>83</v>
      </c>
    </row>
    <row r="535" s="12" customFormat="1" ht="22.8" customHeight="1">
      <c r="A535" s="12"/>
      <c r="B535" s="191"/>
      <c r="C535" s="192"/>
      <c r="D535" s="193" t="s">
        <v>72</v>
      </c>
      <c r="E535" s="205" t="s">
        <v>906</v>
      </c>
      <c r="F535" s="205" t="s">
        <v>907</v>
      </c>
      <c r="G535" s="192"/>
      <c r="H535" s="192"/>
      <c r="I535" s="195"/>
      <c r="J535" s="206">
        <f>BK535</f>
        <v>0</v>
      </c>
      <c r="K535" s="192"/>
      <c r="L535" s="197"/>
      <c r="M535" s="198"/>
      <c r="N535" s="199"/>
      <c r="O535" s="199"/>
      <c r="P535" s="200">
        <f>SUM(P536:P545)</f>
        <v>0</v>
      </c>
      <c r="Q535" s="199"/>
      <c r="R535" s="200">
        <f>SUM(R536:R545)</f>
        <v>0.0011343600000000001</v>
      </c>
      <c r="S535" s="199"/>
      <c r="T535" s="201">
        <f>SUM(T536:T545)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02" t="s">
        <v>83</v>
      </c>
      <c r="AT535" s="203" t="s">
        <v>72</v>
      </c>
      <c r="AU535" s="203" t="s">
        <v>81</v>
      </c>
      <c r="AY535" s="202" t="s">
        <v>188</v>
      </c>
      <c r="BK535" s="204">
        <f>SUM(BK536:BK545)</f>
        <v>0</v>
      </c>
    </row>
    <row r="536" s="2" customFormat="1" ht="16.5" customHeight="1">
      <c r="A536" s="40"/>
      <c r="B536" s="41"/>
      <c r="C536" s="207" t="s">
        <v>908</v>
      </c>
      <c r="D536" s="207" t="s">
        <v>191</v>
      </c>
      <c r="E536" s="208" t="s">
        <v>909</v>
      </c>
      <c r="F536" s="209" t="s">
        <v>910</v>
      </c>
      <c r="G536" s="210" t="s">
        <v>96</v>
      </c>
      <c r="H536" s="211">
        <v>2.4660000000000002</v>
      </c>
      <c r="I536" s="212"/>
      <c r="J536" s="213">
        <f>ROUND(I536*H536,2)</f>
        <v>0</v>
      </c>
      <c r="K536" s="209" t="s">
        <v>201</v>
      </c>
      <c r="L536" s="46"/>
      <c r="M536" s="214" t="s">
        <v>21</v>
      </c>
      <c r="N536" s="215" t="s">
        <v>44</v>
      </c>
      <c r="O536" s="86"/>
      <c r="P536" s="216">
        <f>O536*H536</f>
        <v>0</v>
      </c>
      <c r="Q536" s="216">
        <v>0.00020000000000000001</v>
      </c>
      <c r="R536" s="216">
        <f>Q536*H536</f>
        <v>0.00049320000000000006</v>
      </c>
      <c r="S536" s="216">
        <v>0</v>
      </c>
      <c r="T536" s="217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8" t="s">
        <v>283</v>
      </c>
      <c r="AT536" s="218" t="s">
        <v>191</v>
      </c>
      <c r="AU536" s="218" t="s">
        <v>83</v>
      </c>
      <c r="AY536" s="19" t="s">
        <v>188</v>
      </c>
      <c r="BE536" s="219">
        <f>IF(N536="základní",J536,0)</f>
        <v>0</v>
      </c>
      <c r="BF536" s="219">
        <f>IF(N536="snížená",J536,0)</f>
        <v>0</v>
      </c>
      <c r="BG536" s="219">
        <f>IF(N536="zákl. přenesená",J536,0)</f>
        <v>0</v>
      </c>
      <c r="BH536" s="219">
        <f>IF(N536="sníž. přenesená",J536,0)</f>
        <v>0</v>
      </c>
      <c r="BI536" s="219">
        <f>IF(N536="nulová",J536,0)</f>
        <v>0</v>
      </c>
      <c r="BJ536" s="19" t="s">
        <v>81</v>
      </c>
      <c r="BK536" s="219">
        <f>ROUND(I536*H536,2)</f>
        <v>0</v>
      </c>
      <c r="BL536" s="19" t="s">
        <v>283</v>
      </c>
      <c r="BM536" s="218" t="s">
        <v>911</v>
      </c>
    </row>
    <row r="537" s="2" customFormat="1">
      <c r="A537" s="40"/>
      <c r="B537" s="41"/>
      <c r="C537" s="42"/>
      <c r="D537" s="220" t="s">
        <v>203</v>
      </c>
      <c r="E537" s="42"/>
      <c r="F537" s="221" t="s">
        <v>912</v>
      </c>
      <c r="G537" s="42"/>
      <c r="H537" s="42"/>
      <c r="I537" s="222"/>
      <c r="J537" s="42"/>
      <c r="K537" s="42"/>
      <c r="L537" s="46"/>
      <c r="M537" s="223"/>
      <c r="N537" s="224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203</v>
      </c>
      <c r="AU537" s="19" t="s">
        <v>83</v>
      </c>
    </row>
    <row r="538" s="13" customFormat="1">
      <c r="A538" s="13"/>
      <c r="B538" s="225"/>
      <c r="C538" s="226"/>
      <c r="D538" s="227" t="s">
        <v>205</v>
      </c>
      <c r="E538" s="228" t="s">
        <v>21</v>
      </c>
      <c r="F538" s="229" t="s">
        <v>138</v>
      </c>
      <c r="G538" s="226"/>
      <c r="H538" s="230">
        <v>2.4660000000000002</v>
      </c>
      <c r="I538" s="231"/>
      <c r="J538" s="226"/>
      <c r="K538" s="226"/>
      <c r="L538" s="232"/>
      <c r="M538" s="233"/>
      <c r="N538" s="234"/>
      <c r="O538" s="234"/>
      <c r="P538" s="234"/>
      <c r="Q538" s="234"/>
      <c r="R538" s="234"/>
      <c r="S538" s="234"/>
      <c r="T538" s="23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6" t="s">
        <v>205</v>
      </c>
      <c r="AU538" s="236" t="s">
        <v>83</v>
      </c>
      <c r="AV538" s="13" t="s">
        <v>83</v>
      </c>
      <c r="AW538" s="13" t="s">
        <v>34</v>
      </c>
      <c r="AX538" s="13" t="s">
        <v>81</v>
      </c>
      <c r="AY538" s="236" t="s">
        <v>188</v>
      </c>
    </row>
    <row r="539" s="2" customFormat="1" ht="24.15" customHeight="1">
      <c r="A539" s="40"/>
      <c r="B539" s="41"/>
      <c r="C539" s="207" t="s">
        <v>913</v>
      </c>
      <c r="D539" s="207" t="s">
        <v>191</v>
      </c>
      <c r="E539" s="208" t="s">
        <v>914</v>
      </c>
      <c r="F539" s="209" t="s">
        <v>915</v>
      </c>
      <c r="G539" s="210" t="s">
        <v>96</v>
      </c>
      <c r="H539" s="211">
        <v>2.4660000000000002</v>
      </c>
      <c r="I539" s="212"/>
      <c r="J539" s="213">
        <f>ROUND(I539*H539,2)</f>
        <v>0</v>
      </c>
      <c r="K539" s="209" t="s">
        <v>201</v>
      </c>
      <c r="L539" s="46"/>
      <c r="M539" s="214" t="s">
        <v>21</v>
      </c>
      <c r="N539" s="215" t="s">
        <v>44</v>
      </c>
      <c r="O539" s="86"/>
      <c r="P539" s="216">
        <f>O539*H539</f>
        <v>0</v>
      </c>
      <c r="Q539" s="216">
        <v>0.00025999999999999998</v>
      </c>
      <c r="R539" s="216">
        <f>Q539*H539</f>
        <v>0.00064115999999999999</v>
      </c>
      <c r="S539" s="216">
        <v>0</v>
      </c>
      <c r="T539" s="217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8" t="s">
        <v>283</v>
      </c>
      <c r="AT539" s="218" t="s">
        <v>191</v>
      </c>
      <c r="AU539" s="218" t="s">
        <v>83</v>
      </c>
      <c r="AY539" s="19" t="s">
        <v>188</v>
      </c>
      <c r="BE539" s="219">
        <f>IF(N539="základní",J539,0)</f>
        <v>0</v>
      </c>
      <c r="BF539" s="219">
        <f>IF(N539="snížená",J539,0)</f>
        <v>0</v>
      </c>
      <c r="BG539" s="219">
        <f>IF(N539="zákl. přenesená",J539,0)</f>
        <v>0</v>
      </c>
      <c r="BH539" s="219">
        <f>IF(N539="sníž. přenesená",J539,0)</f>
        <v>0</v>
      </c>
      <c r="BI539" s="219">
        <f>IF(N539="nulová",J539,0)</f>
        <v>0</v>
      </c>
      <c r="BJ539" s="19" t="s">
        <v>81</v>
      </c>
      <c r="BK539" s="219">
        <f>ROUND(I539*H539,2)</f>
        <v>0</v>
      </c>
      <c r="BL539" s="19" t="s">
        <v>283</v>
      </c>
      <c r="BM539" s="218" t="s">
        <v>916</v>
      </c>
    </row>
    <row r="540" s="2" customFormat="1">
      <c r="A540" s="40"/>
      <c r="B540" s="41"/>
      <c r="C540" s="42"/>
      <c r="D540" s="220" t="s">
        <v>203</v>
      </c>
      <c r="E540" s="42"/>
      <c r="F540" s="221" t="s">
        <v>917</v>
      </c>
      <c r="G540" s="42"/>
      <c r="H540" s="42"/>
      <c r="I540" s="222"/>
      <c r="J540" s="42"/>
      <c r="K540" s="42"/>
      <c r="L540" s="46"/>
      <c r="M540" s="223"/>
      <c r="N540" s="224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203</v>
      </c>
      <c r="AU540" s="19" t="s">
        <v>83</v>
      </c>
    </row>
    <row r="541" s="14" customFormat="1">
      <c r="A541" s="14"/>
      <c r="B541" s="247"/>
      <c r="C541" s="248"/>
      <c r="D541" s="227" t="s">
        <v>205</v>
      </c>
      <c r="E541" s="249" t="s">
        <v>21</v>
      </c>
      <c r="F541" s="250" t="s">
        <v>918</v>
      </c>
      <c r="G541" s="248"/>
      <c r="H541" s="249" t="s">
        <v>21</v>
      </c>
      <c r="I541" s="251"/>
      <c r="J541" s="248"/>
      <c r="K541" s="248"/>
      <c r="L541" s="252"/>
      <c r="M541" s="253"/>
      <c r="N541" s="254"/>
      <c r="O541" s="254"/>
      <c r="P541" s="254"/>
      <c r="Q541" s="254"/>
      <c r="R541" s="254"/>
      <c r="S541" s="254"/>
      <c r="T541" s="25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6" t="s">
        <v>205</v>
      </c>
      <c r="AU541" s="256" t="s">
        <v>83</v>
      </c>
      <c r="AV541" s="14" t="s">
        <v>81</v>
      </c>
      <c r="AW541" s="14" t="s">
        <v>34</v>
      </c>
      <c r="AX541" s="14" t="s">
        <v>73</v>
      </c>
      <c r="AY541" s="256" t="s">
        <v>188</v>
      </c>
    </row>
    <row r="542" s="13" customFormat="1">
      <c r="A542" s="13"/>
      <c r="B542" s="225"/>
      <c r="C542" s="226"/>
      <c r="D542" s="227" t="s">
        <v>205</v>
      </c>
      <c r="E542" s="228" t="s">
        <v>21</v>
      </c>
      <c r="F542" s="229" t="s">
        <v>919</v>
      </c>
      <c r="G542" s="226"/>
      <c r="H542" s="230">
        <v>1.0860000000000001</v>
      </c>
      <c r="I542" s="231"/>
      <c r="J542" s="226"/>
      <c r="K542" s="226"/>
      <c r="L542" s="232"/>
      <c r="M542" s="233"/>
      <c r="N542" s="234"/>
      <c r="O542" s="234"/>
      <c r="P542" s="234"/>
      <c r="Q542" s="234"/>
      <c r="R542" s="234"/>
      <c r="S542" s="234"/>
      <c r="T542" s="23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6" t="s">
        <v>205</v>
      </c>
      <c r="AU542" s="236" t="s">
        <v>83</v>
      </c>
      <c r="AV542" s="13" t="s">
        <v>83</v>
      </c>
      <c r="AW542" s="13" t="s">
        <v>34</v>
      </c>
      <c r="AX542" s="13" t="s">
        <v>73</v>
      </c>
      <c r="AY542" s="236" t="s">
        <v>188</v>
      </c>
    </row>
    <row r="543" s="13" customFormat="1">
      <c r="A543" s="13"/>
      <c r="B543" s="225"/>
      <c r="C543" s="226"/>
      <c r="D543" s="227" t="s">
        <v>205</v>
      </c>
      <c r="E543" s="228" t="s">
        <v>21</v>
      </c>
      <c r="F543" s="229" t="s">
        <v>920</v>
      </c>
      <c r="G543" s="226"/>
      <c r="H543" s="230">
        <v>1.3799999999999999</v>
      </c>
      <c r="I543" s="231"/>
      <c r="J543" s="226"/>
      <c r="K543" s="226"/>
      <c r="L543" s="232"/>
      <c r="M543" s="233"/>
      <c r="N543" s="234"/>
      <c r="O543" s="234"/>
      <c r="P543" s="234"/>
      <c r="Q543" s="234"/>
      <c r="R543" s="234"/>
      <c r="S543" s="234"/>
      <c r="T543" s="235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6" t="s">
        <v>205</v>
      </c>
      <c r="AU543" s="236" t="s">
        <v>83</v>
      </c>
      <c r="AV543" s="13" t="s">
        <v>83</v>
      </c>
      <c r="AW543" s="13" t="s">
        <v>34</v>
      </c>
      <c r="AX543" s="13" t="s">
        <v>73</v>
      </c>
      <c r="AY543" s="236" t="s">
        <v>188</v>
      </c>
    </row>
    <row r="544" s="16" customFormat="1">
      <c r="A544" s="16"/>
      <c r="B544" s="269"/>
      <c r="C544" s="270"/>
      <c r="D544" s="227" t="s">
        <v>205</v>
      </c>
      <c r="E544" s="271" t="s">
        <v>138</v>
      </c>
      <c r="F544" s="272" t="s">
        <v>294</v>
      </c>
      <c r="G544" s="270"/>
      <c r="H544" s="273">
        <v>2.4660000000000002</v>
      </c>
      <c r="I544" s="274"/>
      <c r="J544" s="270"/>
      <c r="K544" s="270"/>
      <c r="L544" s="275"/>
      <c r="M544" s="276"/>
      <c r="N544" s="277"/>
      <c r="O544" s="277"/>
      <c r="P544" s="277"/>
      <c r="Q544" s="277"/>
      <c r="R544" s="277"/>
      <c r="S544" s="277"/>
      <c r="T544" s="278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T544" s="279" t="s">
        <v>205</v>
      </c>
      <c r="AU544" s="279" t="s">
        <v>83</v>
      </c>
      <c r="AV544" s="16" t="s">
        <v>189</v>
      </c>
      <c r="AW544" s="16" t="s">
        <v>34</v>
      </c>
      <c r="AX544" s="16" t="s">
        <v>73</v>
      </c>
      <c r="AY544" s="279" t="s">
        <v>188</v>
      </c>
    </row>
    <row r="545" s="15" customFormat="1">
      <c r="A545" s="15"/>
      <c r="B545" s="258"/>
      <c r="C545" s="259"/>
      <c r="D545" s="227" t="s">
        <v>205</v>
      </c>
      <c r="E545" s="260" t="s">
        <v>21</v>
      </c>
      <c r="F545" s="261" t="s">
        <v>257</v>
      </c>
      <c r="G545" s="259"/>
      <c r="H545" s="262">
        <v>2.4660000000000002</v>
      </c>
      <c r="I545" s="263"/>
      <c r="J545" s="259"/>
      <c r="K545" s="259"/>
      <c r="L545" s="264"/>
      <c r="M545" s="280"/>
      <c r="N545" s="281"/>
      <c r="O545" s="281"/>
      <c r="P545" s="281"/>
      <c r="Q545" s="281"/>
      <c r="R545" s="281"/>
      <c r="S545" s="281"/>
      <c r="T545" s="282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8" t="s">
        <v>205</v>
      </c>
      <c r="AU545" s="268" t="s">
        <v>83</v>
      </c>
      <c r="AV545" s="15" t="s">
        <v>195</v>
      </c>
      <c r="AW545" s="15" t="s">
        <v>34</v>
      </c>
      <c r="AX545" s="15" t="s">
        <v>81</v>
      </c>
      <c r="AY545" s="268" t="s">
        <v>188</v>
      </c>
    </row>
    <row r="546" s="2" customFormat="1" ht="6.96" customHeight="1">
      <c r="A546" s="40"/>
      <c r="B546" s="61"/>
      <c r="C546" s="62"/>
      <c r="D546" s="62"/>
      <c r="E546" s="62"/>
      <c r="F546" s="62"/>
      <c r="G546" s="62"/>
      <c r="H546" s="62"/>
      <c r="I546" s="62"/>
      <c r="J546" s="62"/>
      <c r="K546" s="62"/>
      <c r="L546" s="46"/>
      <c r="M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</row>
  </sheetData>
  <sheetProtection sheet="1" autoFilter="0" formatColumns="0" formatRows="0" objects="1" scenarios="1" spinCount="100000" saltValue="cFsa94Nvv1Y9rT6DEswq04AXOhpGQk9A+J1MhPQIra4mw85y7OLKpp+agYWYftEO6K9I8oWad1waKo412sX58A==" hashValue="cm+lk78xWBdnmy7f0xy1c6h6IdX1ccY/W4j846tb7UNi1SM0UtikcrXahdieUEDy1d0ZIt2FHNAcqzlDn/IOfg==" algorithmName="SHA-512" password="CC3F"/>
  <autoFilter ref="C91:K54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8" r:id="rId1" display="https://podminky.urs.cz/item/CS_URS_2023_01/622143004"/>
    <hyperlink ref="F110" r:id="rId2" display="https://podminky.urs.cz/item/CS_URS_2023_01/622212051"/>
    <hyperlink ref="F116" r:id="rId3" display="https://podminky.urs.cz/item/CS_URS_2023_01/622252002"/>
    <hyperlink ref="F130" r:id="rId4" display="https://podminky.urs.cz/item/CS_URS_2023_01/629995101"/>
    <hyperlink ref="F135" r:id="rId5" display="https://podminky.urs.cz/item/CS_URS_2023_01/631311116"/>
    <hyperlink ref="F138" r:id="rId6" display="https://podminky.urs.cz/item/CS_URS_2023_01/631319171"/>
    <hyperlink ref="F141" r:id="rId7" display="https://podminky.urs.cz/item/CS_URS_2023_01/631362021"/>
    <hyperlink ref="F145" r:id="rId8" display="https://podminky.urs.cz/item/CS_URS_2023_01/632481213"/>
    <hyperlink ref="F156" r:id="rId9" display="https://podminky.urs.cz/item/CS_URS_2023_01/941112111"/>
    <hyperlink ref="F163" r:id="rId10" display="https://podminky.urs.cz/item/CS_URS_2023_01/941112112"/>
    <hyperlink ref="F167" r:id="rId11" display="https://podminky.urs.cz/item/CS_URS_2023_01/941112211"/>
    <hyperlink ref="F170" r:id="rId12" display="https://podminky.urs.cz/item/CS_URS_2023_01/941112212"/>
    <hyperlink ref="F173" r:id="rId13" display="https://podminky.urs.cz/item/CS_URS_2023_01/941112811"/>
    <hyperlink ref="F176" r:id="rId14" display="https://podminky.urs.cz/item/CS_URS_2023_01/941112812"/>
    <hyperlink ref="F179" r:id="rId15" display="https://podminky.urs.cz/item/CS_URS_2023_01/944611111"/>
    <hyperlink ref="F183" r:id="rId16" display="https://podminky.urs.cz/item/CS_URS_2023_01/944611211"/>
    <hyperlink ref="F186" r:id="rId17" display="https://podminky.urs.cz/item/CS_URS_2023_01/944611811"/>
    <hyperlink ref="F189" r:id="rId18" display="https://podminky.urs.cz/item/CS_URS_2023_01/949211111"/>
    <hyperlink ref="F193" r:id="rId19" display="https://podminky.urs.cz/item/CS_URS_2023_01/949211112"/>
    <hyperlink ref="F198" r:id="rId20" display="https://podminky.urs.cz/item/CS_URS_2023_01/949211211"/>
    <hyperlink ref="F201" r:id="rId21" display="https://podminky.urs.cz/item/CS_URS_2023_01/949211811"/>
    <hyperlink ref="F204" r:id="rId22" display="https://podminky.urs.cz/item/CS_URS_2023_01/949211812"/>
    <hyperlink ref="F207" r:id="rId23" display="https://podminky.urs.cz/item/CS_URS_2023_01/949411112"/>
    <hyperlink ref="F209" r:id="rId24" display="https://podminky.urs.cz/item/CS_URS_2023_01/949411211"/>
    <hyperlink ref="F212" r:id="rId25" display="https://podminky.urs.cz/item/CS_URS_2023_01/949411812"/>
    <hyperlink ref="F214" r:id="rId26" display="https://podminky.urs.cz/item/CS_URS_2022_02/952901111"/>
    <hyperlink ref="F227" r:id="rId27" display="https://podminky.urs.cz/item/CS_URS_2023_01/965042141"/>
    <hyperlink ref="F231" r:id="rId28" display="https://podminky.urs.cz/item/CS_URS_2023_01/965082941"/>
    <hyperlink ref="F234" r:id="rId29" display="https://podminky.urs.cz/item/CS_URS_2023_01/966081121"/>
    <hyperlink ref="F239" r:id="rId30" display="https://podminky.urs.cz/item/CS_URS_2023_01/966081123"/>
    <hyperlink ref="F243" r:id="rId31" display="https://podminky.urs.cz/item/CS_URS_2023_01/968082022"/>
    <hyperlink ref="F247" r:id="rId32" display="https://podminky.urs.cz/item/CS_URS_2023_01/997013153"/>
    <hyperlink ref="F249" r:id="rId33" display="https://podminky.urs.cz/item/CS_URS_2023_01/997013501"/>
    <hyperlink ref="F251" r:id="rId34" display="https://podminky.urs.cz/item/CS_URS_2023_01/997013509"/>
    <hyperlink ref="F254" r:id="rId35" display="https://podminky.urs.cz/item/CS_URS_2023_01/997013601"/>
    <hyperlink ref="F256" r:id="rId36" display="https://podminky.urs.cz/item/CS_URS_2023_01/997013631"/>
    <hyperlink ref="F259" r:id="rId37" display="https://podminky.urs.cz/item/CS_URS_2023_01/997013645"/>
    <hyperlink ref="F262" r:id="rId38" display="https://podminky.urs.cz/item/CS_URS_2023_01/997013813"/>
    <hyperlink ref="F265" r:id="rId39" display="https://podminky.urs.cz/item/CS_URS_2023_01/997013814"/>
    <hyperlink ref="F268" r:id="rId40" display="https://podminky.urs.cz/item/CS_URS_2023_01/998017002"/>
    <hyperlink ref="F272" r:id="rId41" display="https://podminky.urs.cz/item/CS_URS_2023_01/712311101"/>
    <hyperlink ref="F277" r:id="rId42" display="https://podminky.urs.cz/item/CS_URS_2023_01/712340833"/>
    <hyperlink ref="F280" r:id="rId43" display="https://podminky.urs.cz/item/CS_URS_2023_01/712340834"/>
    <hyperlink ref="F283" r:id="rId44" display="https://podminky.urs.cz/item/CS_URS_2023_01/712341559"/>
    <hyperlink ref="F288" r:id="rId45" display="https://podminky.urs.cz/item/CS_URS_2023_01/712361702"/>
    <hyperlink ref="F296" r:id="rId46" display="https://podminky.urs.cz/item/CS_URS_2023_01/712363351"/>
    <hyperlink ref="F307" r:id="rId47" display="https://podminky.urs.cz/item/CS_URS_2023_01/712363352"/>
    <hyperlink ref="F311" r:id="rId48" display="https://podminky.urs.cz/item/CS_URS_2023_01/712363353"/>
    <hyperlink ref="F315" r:id="rId49" display="https://podminky.urs.cz/item/CS_URS_2023_01/712363604"/>
    <hyperlink ref="F330" r:id="rId50" display="https://podminky.urs.cz/item/CS_URS_2023_01/712363605"/>
    <hyperlink ref="F337" r:id="rId51" display="https://podminky.urs.cz/item/CS_URS_2023_01/712363606"/>
    <hyperlink ref="F348" r:id="rId52" display="https://podminky.urs.cz/item/CS_URS_2023_01/712363681"/>
    <hyperlink ref="F351" r:id="rId53" display="https://podminky.urs.cz/item/CS_URS_2023_01/712363803"/>
    <hyperlink ref="F361" r:id="rId54" display="https://podminky.urs.cz/item/CS_URS_2023_01/712300854"/>
    <hyperlink ref="F365" r:id="rId55" display="https://podminky.urs.cz/item/CS_URS_2023_01/712391171"/>
    <hyperlink ref="F370" r:id="rId56" display="https://podminky.urs.cz/item/CS_URS_2023_01/712391172"/>
    <hyperlink ref="F376" r:id="rId57" display="https://podminky.urs.cz/item/CS_URS_2023_01/712811101"/>
    <hyperlink ref="F381" r:id="rId58" display="https://podminky.urs.cz/item/CS_URS_2023_01/712831101"/>
    <hyperlink ref="F396" r:id="rId59" display="https://podminky.urs.cz/item/CS_URS_2023_01/712741559"/>
    <hyperlink ref="F409" r:id="rId60" display="https://podminky.urs.cz/item/CS_URS_2023_01/712840863"/>
    <hyperlink ref="F418" r:id="rId61" display="https://podminky.urs.cz/item/CS_URS_2023_01/712840864"/>
    <hyperlink ref="F421" r:id="rId62" display="https://podminky.urs.cz/item/CS_URS_2023_01/712841559"/>
    <hyperlink ref="F444" r:id="rId63" display="https://podminky.urs.cz/item/CS_URS_2023_01/712861803"/>
    <hyperlink ref="F452" r:id="rId64" display="https://podminky.urs.cz/item/CS_URS_2023_01/998712102"/>
    <hyperlink ref="F455" r:id="rId65" display="https://podminky.urs.cz/item/CS_URS_2023_01/713140812"/>
    <hyperlink ref="F466" r:id="rId66" display="https://podminky.urs.cz/item/CS_URS_2023_01/713141151"/>
    <hyperlink ref="F473" r:id="rId67" display="https://podminky.urs.cz/item/CS_URS_2023_01/713141336"/>
    <hyperlink ref="F480" r:id="rId68" display="https://podminky.urs.cz/item/CS_URS_2023_01/998713102"/>
    <hyperlink ref="F483" r:id="rId69" display="https://podminky.urs.cz/item/CS_URS_2023_01/764002811"/>
    <hyperlink ref="F487" r:id="rId70" display="https://podminky.urs.cz/item/CS_URS_2023_01/764002871"/>
    <hyperlink ref="F508" r:id="rId71" display="https://podminky.urs.cz/item/CS_URS_2023_01/998764102"/>
    <hyperlink ref="F522" r:id="rId72" display="https://podminky.urs.cz/item/CS_URS_2023_01/998766102"/>
    <hyperlink ref="F525" r:id="rId73" display="https://podminky.urs.cz/item/CS_URS_2023_01/767881112"/>
    <hyperlink ref="F528" r:id="rId74" display="https://podminky.urs.cz/item/CS_URS_2023_01/767881161"/>
    <hyperlink ref="F534" r:id="rId75" display="https://podminky.urs.cz/item/CS_URS_2023_01/998767102"/>
    <hyperlink ref="F537" r:id="rId76" display="https://podminky.urs.cz/item/CS_URS_2023_01/784181121"/>
    <hyperlink ref="F540" r:id="rId77" display="https://podminky.urs.cz/item/CS_URS_2023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  <c r="AZ2" s="130" t="s">
        <v>98</v>
      </c>
      <c r="BA2" s="130" t="s">
        <v>99</v>
      </c>
      <c r="BB2" s="130" t="s">
        <v>96</v>
      </c>
      <c r="BC2" s="130" t="s">
        <v>921</v>
      </c>
      <c r="BD2" s="13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  <c r="AZ3" s="130" t="s">
        <v>102</v>
      </c>
      <c r="BA3" s="130" t="s">
        <v>103</v>
      </c>
      <c r="BB3" s="130" t="s">
        <v>96</v>
      </c>
      <c r="BC3" s="130" t="s">
        <v>922</v>
      </c>
      <c r="BD3" s="130" t="s">
        <v>83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  <c r="AZ4" s="130" t="s">
        <v>105</v>
      </c>
      <c r="BA4" s="130" t="s">
        <v>106</v>
      </c>
      <c r="BB4" s="130" t="s">
        <v>96</v>
      </c>
      <c r="BC4" s="130" t="s">
        <v>923</v>
      </c>
      <c r="BD4" s="130" t="s">
        <v>83</v>
      </c>
    </row>
    <row r="5" s="1" customFormat="1" ht="6.96" customHeight="1">
      <c r="B5" s="22"/>
      <c r="L5" s="22"/>
      <c r="AZ5" s="130" t="s">
        <v>108</v>
      </c>
      <c r="BA5" s="130" t="s">
        <v>109</v>
      </c>
      <c r="BB5" s="130" t="s">
        <v>96</v>
      </c>
      <c r="BC5" s="130" t="s">
        <v>924</v>
      </c>
      <c r="BD5" s="130" t="s">
        <v>83</v>
      </c>
    </row>
    <row r="6" s="1" customFormat="1" ht="12" customHeight="1">
      <c r="B6" s="22"/>
      <c r="D6" s="135" t="s">
        <v>16</v>
      </c>
      <c r="L6" s="22"/>
      <c r="AZ6" s="130" t="s">
        <v>111</v>
      </c>
      <c r="BA6" s="130" t="s">
        <v>112</v>
      </c>
      <c r="BB6" s="130" t="s">
        <v>96</v>
      </c>
      <c r="BC6" s="130" t="s">
        <v>925</v>
      </c>
      <c r="BD6" s="130" t="s">
        <v>83</v>
      </c>
    </row>
    <row r="7" s="1" customFormat="1" ht="16.5" customHeight="1">
      <c r="B7" s="22"/>
      <c r="E7" s="136" t="str">
        <f>'Rekapitulace stavby'!K6</f>
        <v>MŠ Terronská 20/200, Praha 6 - rekonstrukce střech</v>
      </c>
      <c r="F7" s="135"/>
      <c r="G7" s="135"/>
      <c r="H7" s="135"/>
      <c r="L7" s="22"/>
      <c r="AZ7" s="130" t="s">
        <v>115</v>
      </c>
      <c r="BA7" s="130" t="s">
        <v>116</v>
      </c>
      <c r="BB7" s="130" t="s">
        <v>96</v>
      </c>
      <c r="BC7" s="130" t="s">
        <v>926</v>
      </c>
      <c r="BD7" s="130" t="s">
        <v>83</v>
      </c>
    </row>
    <row r="8" s="2" customFormat="1" ht="12" customHeight="1">
      <c r="A8" s="40"/>
      <c r="B8" s="46"/>
      <c r="C8" s="40"/>
      <c r="D8" s="135" t="s">
        <v>114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119</v>
      </c>
      <c r="BA8" s="130" t="s">
        <v>120</v>
      </c>
      <c r="BB8" s="130" t="s">
        <v>96</v>
      </c>
      <c r="BC8" s="130" t="s">
        <v>927</v>
      </c>
      <c r="BD8" s="130" t="s">
        <v>83</v>
      </c>
    </row>
    <row r="9" s="2" customFormat="1" ht="16.5" customHeight="1">
      <c r="A9" s="40"/>
      <c r="B9" s="46"/>
      <c r="C9" s="40"/>
      <c r="D9" s="40"/>
      <c r="E9" s="138" t="s">
        <v>928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122</v>
      </c>
      <c r="BA9" s="130" t="s">
        <v>123</v>
      </c>
      <c r="BB9" s="130" t="s">
        <v>96</v>
      </c>
      <c r="BC9" s="130" t="s">
        <v>929</v>
      </c>
      <c r="BD9" s="130" t="s">
        <v>83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125</v>
      </c>
      <c r="BA10" s="130" t="s">
        <v>126</v>
      </c>
      <c r="BB10" s="130" t="s">
        <v>96</v>
      </c>
      <c r="BC10" s="130" t="s">
        <v>930</v>
      </c>
      <c r="BD10" s="130" t="s">
        <v>83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128</v>
      </c>
      <c r="BA11" s="130" t="s">
        <v>129</v>
      </c>
      <c r="BB11" s="130" t="s">
        <v>130</v>
      </c>
      <c r="BC11" s="130" t="s">
        <v>250</v>
      </c>
      <c r="BD11" s="130" t="s">
        <v>83</v>
      </c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2. 3. 2023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0" t="s">
        <v>132</v>
      </c>
      <c r="BA12" s="130" t="s">
        <v>133</v>
      </c>
      <c r="BB12" s="130" t="s">
        <v>96</v>
      </c>
      <c r="BC12" s="130" t="s">
        <v>931</v>
      </c>
      <c r="BD12" s="130" t="s">
        <v>83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30" t="s">
        <v>141</v>
      </c>
      <c r="BA13" s="130" t="s">
        <v>142</v>
      </c>
      <c r="BB13" s="130" t="s">
        <v>130</v>
      </c>
      <c r="BC13" s="130" t="s">
        <v>932</v>
      </c>
      <c r="BD13" s="130" t="s">
        <v>83</v>
      </c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21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30" t="s">
        <v>144</v>
      </c>
      <c r="BA14" s="130" t="s">
        <v>145</v>
      </c>
      <c r="BB14" s="130" t="s">
        <v>96</v>
      </c>
      <c r="BC14" s="130" t="s">
        <v>933</v>
      </c>
      <c r="BD14" s="130" t="s">
        <v>83</v>
      </c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21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30" t="s">
        <v>147</v>
      </c>
      <c r="BA15" s="130" t="s">
        <v>148</v>
      </c>
      <c r="BB15" s="130" t="s">
        <v>130</v>
      </c>
      <c r="BC15" s="130" t="s">
        <v>934</v>
      </c>
      <c r="BD15" s="130" t="s">
        <v>83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30" t="s">
        <v>150</v>
      </c>
      <c r="BA16" s="130" t="s">
        <v>151</v>
      </c>
      <c r="BB16" s="130" t="s">
        <v>130</v>
      </c>
      <c r="BC16" s="130" t="s">
        <v>935</v>
      </c>
      <c r="BD16" s="130" t="s">
        <v>83</v>
      </c>
    </row>
    <row r="17" s="2" customFormat="1" ht="12" customHeight="1">
      <c r="A17" s="40"/>
      <c r="B17" s="46"/>
      <c r="C17" s="40"/>
      <c r="D17" s="135" t="s">
        <v>30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30" t="s">
        <v>153</v>
      </c>
      <c r="BA17" s="130" t="s">
        <v>154</v>
      </c>
      <c r="BB17" s="130" t="s">
        <v>130</v>
      </c>
      <c r="BC17" s="130" t="s">
        <v>936</v>
      </c>
      <c r="BD17" s="130" t="s">
        <v>83</v>
      </c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30" t="s">
        <v>937</v>
      </c>
      <c r="BA18" s="130" t="s">
        <v>938</v>
      </c>
      <c r="BB18" s="130" t="s">
        <v>96</v>
      </c>
      <c r="BC18" s="130" t="s">
        <v>939</v>
      </c>
      <c r="BD18" s="130" t="s">
        <v>83</v>
      </c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32</v>
      </c>
      <c r="E20" s="40"/>
      <c r="F20" s="40"/>
      <c r="G20" s="40"/>
      <c r="H20" s="40"/>
      <c r="I20" s="135" t="s">
        <v>27</v>
      </c>
      <c r="J20" s="139" t="s">
        <v>21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29</v>
      </c>
      <c r="J21" s="139" t="s">
        <v>21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27</v>
      </c>
      <c r="J23" s="139" t="s">
        <v>21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29</v>
      </c>
      <c r="J24" s="139" t="s">
        <v>21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ROUND(J89,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ROUND((SUM(BE89:BE414)),  2)</f>
        <v>0</v>
      </c>
      <c r="G33" s="40"/>
      <c r="H33" s="40"/>
      <c r="I33" s="151">
        <v>0.20999999999999999</v>
      </c>
      <c r="J33" s="150">
        <f>ROUND(((SUM(BE89:BE414))*I33),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ROUND((SUM(BF89:BF414)),  2)</f>
        <v>0</v>
      </c>
      <c r="G34" s="40"/>
      <c r="H34" s="40"/>
      <c r="I34" s="151">
        <v>0.14999999999999999</v>
      </c>
      <c r="J34" s="150">
        <f>ROUND(((SUM(BF89:BF414))*I34),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ROUND((SUM(BG89:BG414)),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ROUND((SUM(BH89:BH414)),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ROUND((SUM(BI89:BI414)),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156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MŠ Terronská 20/200, Praha 6 - rekonstrukce střech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Střecha nad keramikou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Terronská 20/200, Praha 6</v>
      </c>
      <c r="G52" s="42"/>
      <c r="H52" s="42"/>
      <c r="I52" s="34" t="s">
        <v>24</v>
      </c>
      <c r="J52" s="74" t="str">
        <f>IF(J12="","",J12)</f>
        <v>2. 3. 2023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MČ Praha 6, Čs. armády 601/23, 160 52 Praha 6</v>
      </c>
      <c r="G54" s="42"/>
      <c r="H54" s="42"/>
      <c r="I54" s="34" t="s">
        <v>32</v>
      </c>
      <c r="J54" s="38" t="str">
        <f>E21</f>
        <v>Ing.Vít Kocourek, Prosecká 633/115, 190 00 Praha 9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0.0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Tomáš Vašek, Sněhurčina 710, Liberec 15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157</v>
      </c>
      <c r="D57" s="165"/>
      <c r="E57" s="165"/>
      <c r="F57" s="165"/>
      <c r="G57" s="165"/>
      <c r="H57" s="165"/>
      <c r="I57" s="165"/>
      <c r="J57" s="166" t="s">
        <v>158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159</v>
      </c>
    </row>
    <row r="60" s="9" customFormat="1" ht="24.96" customHeight="1">
      <c r="A60" s="9"/>
      <c r="B60" s="168"/>
      <c r="C60" s="169"/>
      <c r="D60" s="170" t="s">
        <v>160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162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163</v>
      </c>
      <c r="E62" s="177"/>
      <c r="F62" s="177"/>
      <c r="G62" s="177"/>
      <c r="H62" s="177"/>
      <c r="I62" s="177"/>
      <c r="J62" s="178">
        <f>J100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164</v>
      </c>
      <c r="E63" s="177"/>
      <c r="F63" s="177"/>
      <c r="G63" s="177"/>
      <c r="H63" s="177"/>
      <c r="I63" s="177"/>
      <c r="J63" s="178">
        <f>J185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165</v>
      </c>
      <c r="E64" s="177"/>
      <c r="F64" s="177"/>
      <c r="G64" s="177"/>
      <c r="H64" s="177"/>
      <c r="I64" s="177"/>
      <c r="J64" s="178">
        <f>J206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166</v>
      </c>
      <c r="E65" s="171"/>
      <c r="F65" s="171"/>
      <c r="G65" s="171"/>
      <c r="H65" s="171"/>
      <c r="I65" s="171"/>
      <c r="J65" s="172">
        <f>J209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167</v>
      </c>
      <c r="E66" s="177"/>
      <c r="F66" s="177"/>
      <c r="G66" s="177"/>
      <c r="H66" s="177"/>
      <c r="I66" s="177"/>
      <c r="J66" s="178">
        <f>J210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168</v>
      </c>
      <c r="E67" s="177"/>
      <c r="F67" s="177"/>
      <c r="G67" s="177"/>
      <c r="H67" s="177"/>
      <c r="I67" s="177"/>
      <c r="J67" s="178">
        <f>J356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169</v>
      </c>
      <c r="E68" s="177"/>
      <c r="F68" s="177"/>
      <c r="G68" s="177"/>
      <c r="H68" s="177"/>
      <c r="I68" s="177"/>
      <c r="J68" s="178">
        <f>J380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171</v>
      </c>
      <c r="E69" s="177"/>
      <c r="F69" s="177"/>
      <c r="G69" s="177"/>
      <c r="H69" s="177"/>
      <c r="I69" s="177"/>
      <c r="J69" s="178">
        <f>J403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173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3" t="str">
        <f>E7</f>
        <v>MŠ Terronská 20/200, Praha 6 - rekonstrukce střech</v>
      </c>
      <c r="F79" s="34"/>
      <c r="G79" s="34"/>
      <c r="H79" s="34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114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02 - Střecha nad keramikou</v>
      </c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22</v>
      </c>
      <c r="D83" s="42"/>
      <c r="E83" s="42"/>
      <c r="F83" s="29" t="str">
        <f>F12</f>
        <v>Terronská 20/200, Praha 6</v>
      </c>
      <c r="G83" s="42"/>
      <c r="H83" s="42"/>
      <c r="I83" s="34" t="s">
        <v>24</v>
      </c>
      <c r="J83" s="74" t="str">
        <f>IF(J12="","",J12)</f>
        <v>2. 3. 2023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26</v>
      </c>
      <c r="D85" s="42"/>
      <c r="E85" s="42"/>
      <c r="F85" s="29" t="str">
        <f>E15</f>
        <v>MČ Praha 6, Čs. armády 601/23, 160 52 Praha 6</v>
      </c>
      <c r="G85" s="42"/>
      <c r="H85" s="42"/>
      <c r="I85" s="34" t="s">
        <v>32</v>
      </c>
      <c r="J85" s="38" t="str">
        <f>E21</f>
        <v>Ing.Vít Kocourek, Prosecká 633/115, 190 00 Praha 9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30</v>
      </c>
      <c r="D86" s="42"/>
      <c r="E86" s="42"/>
      <c r="F86" s="29" t="str">
        <f>IF(E18="","",E18)</f>
        <v>Vyplň údaj</v>
      </c>
      <c r="G86" s="42"/>
      <c r="H86" s="42"/>
      <c r="I86" s="34" t="s">
        <v>35</v>
      </c>
      <c r="J86" s="38" t="str">
        <f>E24</f>
        <v>Tomáš Vašek, Sněhurčina 710, Liberec 15</v>
      </c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0"/>
      <c r="B88" s="181"/>
      <c r="C88" s="182" t="s">
        <v>174</v>
      </c>
      <c r="D88" s="183" t="s">
        <v>58</v>
      </c>
      <c r="E88" s="183" t="s">
        <v>54</v>
      </c>
      <c r="F88" s="183" t="s">
        <v>55</v>
      </c>
      <c r="G88" s="183" t="s">
        <v>175</v>
      </c>
      <c r="H88" s="183" t="s">
        <v>176</v>
      </c>
      <c r="I88" s="183" t="s">
        <v>177</v>
      </c>
      <c r="J88" s="183" t="s">
        <v>158</v>
      </c>
      <c r="K88" s="184" t="s">
        <v>178</v>
      </c>
      <c r="L88" s="185"/>
      <c r="M88" s="94" t="s">
        <v>21</v>
      </c>
      <c r="N88" s="95" t="s">
        <v>43</v>
      </c>
      <c r="O88" s="95" t="s">
        <v>179</v>
      </c>
      <c r="P88" s="95" t="s">
        <v>180</v>
      </c>
      <c r="Q88" s="95" t="s">
        <v>181</v>
      </c>
      <c r="R88" s="95" t="s">
        <v>182</v>
      </c>
      <c r="S88" s="95" t="s">
        <v>183</v>
      </c>
      <c r="T88" s="96" t="s">
        <v>184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0"/>
      <c r="B89" s="41"/>
      <c r="C89" s="101" t="s">
        <v>185</v>
      </c>
      <c r="D89" s="42"/>
      <c r="E89" s="42"/>
      <c r="F89" s="42"/>
      <c r="G89" s="42"/>
      <c r="H89" s="42"/>
      <c r="I89" s="42"/>
      <c r="J89" s="186">
        <f>BK89</f>
        <v>0</v>
      </c>
      <c r="K89" s="42"/>
      <c r="L89" s="46"/>
      <c r="M89" s="97"/>
      <c r="N89" s="187"/>
      <c r="O89" s="98"/>
      <c r="P89" s="188">
        <f>P90+P209</f>
        <v>0</v>
      </c>
      <c r="Q89" s="98"/>
      <c r="R89" s="188">
        <f>R90+R209</f>
        <v>4.5273847400000005</v>
      </c>
      <c r="S89" s="98"/>
      <c r="T89" s="189">
        <f>T90+T209</f>
        <v>33.414080999999996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72</v>
      </c>
      <c r="AU89" s="19" t="s">
        <v>159</v>
      </c>
      <c r="BK89" s="190">
        <f>BK90+BK209</f>
        <v>0</v>
      </c>
    </row>
    <row r="90" s="12" customFormat="1" ht="25.92" customHeight="1">
      <c r="A90" s="12"/>
      <c r="B90" s="191"/>
      <c r="C90" s="192"/>
      <c r="D90" s="193" t="s">
        <v>72</v>
      </c>
      <c r="E90" s="194" t="s">
        <v>186</v>
      </c>
      <c r="F90" s="194" t="s">
        <v>187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P91+P100+P185+P206</f>
        <v>0</v>
      </c>
      <c r="Q90" s="199"/>
      <c r="R90" s="200">
        <f>R91+R100+R185+R206</f>
        <v>2.8764919600000001</v>
      </c>
      <c r="S90" s="199"/>
      <c r="T90" s="201">
        <f>T91+T100+T185+T206</f>
        <v>28.345999999999997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81</v>
      </c>
      <c r="AT90" s="203" t="s">
        <v>72</v>
      </c>
      <c r="AU90" s="203" t="s">
        <v>73</v>
      </c>
      <c r="AY90" s="202" t="s">
        <v>188</v>
      </c>
      <c r="BK90" s="204">
        <f>BK91+BK100+BK185+BK206</f>
        <v>0</v>
      </c>
    </row>
    <row r="91" s="12" customFormat="1" ht="22.8" customHeight="1">
      <c r="A91" s="12"/>
      <c r="B91" s="191"/>
      <c r="C91" s="192"/>
      <c r="D91" s="193" t="s">
        <v>72</v>
      </c>
      <c r="E91" s="205" t="s">
        <v>197</v>
      </c>
      <c r="F91" s="205" t="s">
        <v>198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SUM(P92:P99)</f>
        <v>0</v>
      </c>
      <c r="Q91" s="199"/>
      <c r="R91" s="200">
        <f>SUM(R92:R99)</f>
        <v>2.8756624</v>
      </c>
      <c r="S91" s="199"/>
      <c r="T91" s="201">
        <f>SUM(T92:T99)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81</v>
      </c>
      <c r="AT91" s="203" t="s">
        <v>72</v>
      </c>
      <c r="AU91" s="203" t="s">
        <v>81</v>
      </c>
      <c r="AY91" s="202" t="s">
        <v>188</v>
      </c>
      <c r="BK91" s="204">
        <f>SUM(BK92:BK99)</f>
        <v>0</v>
      </c>
    </row>
    <row r="92" s="2" customFormat="1" ht="16.5" customHeight="1">
      <c r="A92" s="40"/>
      <c r="B92" s="41"/>
      <c r="C92" s="207" t="s">
        <v>81</v>
      </c>
      <c r="D92" s="207" t="s">
        <v>191</v>
      </c>
      <c r="E92" s="208" t="s">
        <v>214</v>
      </c>
      <c r="F92" s="209" t="s">
        <v>215</v>
      </c>
      <c r="G92" s="210" t="s">
        <v>130</v>
      </c>
      <c r="H92" s="211">
        <v>10.699999999999999</v>
      </c>
      <c r="I92" s="212"/>
      <c r="J92" s="213">
        <f>ROUND(I92*H92,2)</f>
        <v>0</v>
      </c>
      <c r="K92" s="209" t="s">
        <v>21</v>
      </c>
      <c r="L92" s="46"/>
      <c r="M92" s="214" t="s">
        <v>21</v>
      </c>
      <c r="N92" s="215" t="s">
        <v>44</v>
      </c>
      <c r="O92" s="86"/>
      <c r="P92" s="216">
        <f>O92*H92</f>
        <v>0</v>
      </c>
      <c r="Q92" s="216">
        <v>0.0017600000000000001</v>
      </c>
      <c r="R92" s="216">
        <f>Q92*H92</f>
        <v>0.018831999999999998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195</v>
      </c>
      <c r="AT92" s="218" t="s">
        <v>191</v>
      </c>
      <c r="AU92" s="218" t="s">
        <v>83</v>
      </c>
      <c r="AY92" s="19" t="s">
        <v>188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81</v>
      </c>
      <c r="BK92" s="219">
        <f>ROUND(I92*H92,2)</f>
        <v>0</v>
      </c>
      <c r="BL92" s="19" t="s">
        <v>195</v>
      </c>
      <c r="BM92" s="218" t="s">
        <v>216</v>
      </c>
    </row>
    <row r="93" s="14" customFormat="1">
      <c r="A93" s="14"/>
      <c r="B93" s="247"/>
      <c r="C93" s="248"/>
      <c r="D93" s="227" t="s">
        <v>205</v>
      </c>
      <c r="E93" s="249" t="s">
        <v>21</v>
      </c>
      <c r="F93" s="250" t="s">
        <v>444</v>
      </c>
      <c r="G93" s="248"/>
      <c r="H93" s="249" t="s">
        <v>21</v>
      </c>
      <c r="I93" s="251"/>
      <c r="J93" s="248"/>
      <c r="K93" s="248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205</v>
      </c>
      <c r="AU93" s="256" t="s">
        <v>83</v>
      </c>
      <c r="AV93" s="14" t="s">
        <v>81</v>
      </c>
      <c r="AW93" s="14" t="s">
        <v>34</v>
      </c>
      <c r="AX93" s="14" t="s">
        <v>73</v>
      </c>
      <c r="AY93" s="256" t="s">
        <v>188</v>
      </c>
    </row>
    <row r="94" s="13" customFormat="1">
      <c r="A94" s="13"/>
      <c r="B94" s="225"/>
      <c r="C94" s="226"/>
      <c r="D94" s="227" t="s">
        <v>205</v>
      </c>
      <c r="E94" s="228" t="s">
        <v>21</v>
      </c>
      <c r="F94" s="229" t="s">
        <v>940</v>
      </c>
      <c r="G94" s="226"/>
      <c r="H94" s="230">
        <v>10.699999999999999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205</v>
      </c>
      <c r="AU94" s="236" t="s">
        <v>83</v>
      </c>
      <c r="AV94" s="13" t="s">
        <v>83</v>
      </c>
      <c r="AW94" s="13" t="s">
        <v>34</v>
      </c>
      <c r="AX94" s="13" t="s">
        <v>81</v>
      </c>
      <c r="AY94" s="236" t="s">
        <v>188</v>
      </c>
    </row>
    <row r="95" s="2" customFormat="1" ht="16.5" customHeight="1">
      <c r="A95" s="40"/>
      <c r="B95" s="41"/>
      <c r="C95" s="237" t="s">
        <v>83</v>
      </c>
      <c r="D95" s="237" t="s">
        <v>207</v>
      </c>
      <c r="E95" s="238" t="s">
        <v>220</v>
      </c>
      <c r="F95" s="239" t="s">
        <v>221</v>
      </c>
      <c r="G95" s="240" t="s">
        <v>96</v>
      </c>
      <c r="H95" s="241">
        <v>2.3540000000000001</v>
      </c>
      <c r="I95" s="242"/>
      <c r="J95" s="243">
        <f>ROUND(I95*H95,2)</f>
        <v>0</v>
      </c>
      <c r="K95" s="239" t="s">
        <v>201</v>
      </c>
      <c r="L95" s="244"/>
      <c r="M95" s="245" t="s">
        <v>21</v>
      </c>
      <c r="N95" s="246" t="s">
        <v>44</v>
      </c>
      <c r="O95" s="86"/>
      <c r="P95" s="216">
        <f>O95*H95</f>
        <v>0</v>
      </c>
      <c r="Q95" s="216">
        <v>0.0035999999999999999</v>
      </c>
      <c r="R95" s="216">
        <f>Q95*H95</f>
        <v>0.0084744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210</v>
      </c>
      <c r="AT95" s="218" t="s">
        <v>207</v>
      </c>
      <c r="AU95" s="218" t="s">
        <v>83</v>
      </c>
      <c r="AY95" s="19" t="s">
        <v>188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81</v>
      </c>
      <c r="BK95" s="219">
        <f>ROUND(I95*H95,2)</f>
        <v>0</v>
      </c>
      <c r="BL95" s="19" t="s">
        <v>195</v>
      </c>
      <c r="BM95" s="218" t="s">
        <v>222</v>
      </c>
    </row>
    <row r="96" s="2" customFormat="1">
      <c r="A96" s="40"/>
      <c r="B96" s="41"/>
      <c r="C96" s="42"/>
      <c r="D96" s="227" t="s">
        <v>223</v>
      </c>
      <c r="E96" s="42"/>
      <c r="F96" s="257" t="s">
        <v>224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223</v>
      </c>
      <c r="AU96" s="19" t="s">
        <v>83</v>
      </c>
    </row>
    <row r="97" s="13" customFormat="1">
      <c r="A97" s="13"/>
      <c r="B97" s="225"/>
      <c r="C97" s="226"/>
      <c r="D97" s="227" t="s">
        <v>205</v>
      </c>
      <c r="E97" s="228" t="s">
        <v>21</v>
      </c>
      <c r="F97" s="229" t="s">
        <v>941</v>
      </c>
      <c r="G97" s="226"/>
      <c r="H97" s="230">
        <v>2.3540000000000001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205</v>
      </c>
      <c r="AU97" s="236" t="s">
        <v>83</v>
      </c>
      <c r="AV97" s="13" t="s">
        <v>83</v>
      </c>
      <c r="AW97" s="13" t="s">
        <v>34</v>
      </c>
      <c r="AX97" s="13" t="s">
        <v>81</v>
      </c>
      <c r="AY97" s="236" t="s">
        <v>188</v>
      </c>
    </row>
    <row r="98" s="2" customFormat="1" ht="16.5" customHeight="1">
      <c r="A98" s="40"/>
      <c r="B98" s="41"/>
      <c r="C98" s="207" t="s">
        <v>189</v>
      </c>
      <c r="D98" s="207" t="s">
        <v>191</v>
      </c>
      <c r="E98" s="208" t="s">
        <v>942</v>
      </c>
      <c r="F98" s="209" t="s">
        <v>943</v>
      </c>
      <c r="G98" s="210" t="s">
        <v>96</v>
      </c>
      <c r="H98" s="211">
        <v>57.149999999999999</v>
      </c>
      <c r="I98" s="212"/>
      <c r="J98" s="213">
        <f>ROUND(I98*H98,2)</f>
        <v>0</v>
      </c>
      <c r="K98" s="209" t="s">
        <v>21</v>
      </c>
      <c r="L98" s="46"/>
      <c r="M98" s="214" t="s">
        <v>21</v>
      </c>
      <c r="N98" s="215" t="s">
        <v>44</v>
      </c>
      <c r="O98" s="86"/>
      <c r="P98" s="216">
        <f>O98*H98</f>
        <v>0</v>
      </c>
      <c r="Q98" s="216">
        <v>0.049840000000000002</v>
      </c>
      <c r="R98" s="216">
        <f>Q98*H98</f>
        <v>2.8483559999999999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195</v>
      </c>
      <c r="AT98" s="218" t="s">
        <v>191</v>
      </c>
      <c r="AU98" s="218" t="s">
        <v>83</v>
      </c>
      <c r="AY98" s="19" t="s">
        <v>188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81</v>
      </c>
      <c r="BK98" s="219">
        <f>ROUND(I98*H98,2)</f>
        <v>0</v>
      </c>
      <c r="BL98" s="19" t="s">
        <v>195</v>
      </c>
      <c r="BM98" s="218" t="s">
        <v>944</v>
      </c>
    </row>
    <row r="99" s="13" customFormat="1">
      <c r="A99" s="13"/>
      <c r="B99" s="225"/>
      <c r="C99" s="226"/>
      <c r="D99" s="227" t="s">
        <v>205</v>
      </c>
      <c r="E99" s="228" t="s">
        <v>21</v>
      </c>
      <c r="F99" s="229" t="s">
        <v>937</v>
      </c>
      <c r="G99" s="226"/>
      <c r="H99" s="230">
        <v>57.149999999999999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205</v>
      </c>
      <c r="AU99" s="236" t="s">
        <v>83</v>
      </c>
      <c r="AV99" s="13" t="s">
        <v>83</v>
      </c>
      <c r="AW99" s="13" t="s">
        <v>34</v>
      </c>
      <c r="AX99" s="13" t="s">
        <v>81</v>
      </c>
      <c r="AY99" s="236" t="s">
        <v>188</v>
      </c>
    </row>
    <row r="100" s="12" customFormat="1" ht="22.8" customHeight="1">
      <c r="A100" s="12"/>
      <c r="B100" s="191"/>
      <c r="C100" s="192"/>
      <c r="D100" s="193" t="s">
        <v>72</v>
      </c>
      <c r="E100" s="205" t="s">
        <v>240</v>
      </c>
      <c r="F100" s="205" t="s">
        <v>295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SUM(P101:P184)</f>
        <v>0</v>
      </c>
      <c r="Q100" s="199"/>
      <c r="R100" s="200">
        <f>SUM(R101:R184)</f>
        <v>0.00082956000000000013</v>
      </c>
      <c r="S100" s="199"/>
      <c r="T100" s="201">
        <f>SUM(T101:T184)</f>
        <v>28.345999999999997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81</v>
      </c>
      <c r="AT100" s="203" t="s">
        <v>72</v>
      </c>
      <c r="AU100" s="203" t="s">
        <v>81</v>
      </c>
      <c r="AY100" s="202" t="s">
        <v>188</v>
      </c>
      <c r="BK100" s="204">
        <f>SUM(BK101:BK184)</f>
        <v>0</v>
      </c>
    </row>
    <row r="101" s="2" customFormat="1" ht="16.5" customHeight="1">
      <c r="A101" s="40"/>
      <c r="B101" s="41"/>
      <c r="C101" s="207" t="s">
        <v>195</v>
      </c>
      <c r="D101" s="207" t="s">
        <v>191</v>
      </c>
      <c r="E101" s="208" t="s">
        <v>297</v>
      </c>
      <c r="F101" s="209" t="s">
        <v>298</v>
      </c>
      <c r="G101" s="210" t="s">
        <v>96</v>
      </c>
      <c r="H101" s="211">
        <v>67.909999999999997</v>
      </c>
      <c r="I101" s="212"/>
      <c r="J101" s="213">
        <f>ROUND(I101*H101,2)</f>
        <v>0</v>
      </c>
      <c r="K101" s="209" t="s">
        <v>21</v>
      </c>
      <c r="L101" s="46"/>
      <c r="M101" s="214" t="s">
        <v>21</v>
      </c>
      <c r="N101" s="215" t="s">
        <v>44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195</v>
      </c>
      <c r="AT101" s="218" t="s">
        <v>191</v>
      </c>
      <c r="AU101" s="218" t="s">
        <v>83</v>
      </c>
      <c r="AY101" s="19" t="s">
        <v>188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81</v>
      </c>
      <c r="BK101" s="219">
        <f>ROUND(I101*H101,2)</f>
        <v>0</v>
      </c>
      <c r="BL101" s="19" t="s">
        <v>195</v>
      </c>
      <c r="BM101" s="218" t="s">
        <v>299</v>
      </c>
    </row>
    <row r="102" s="13" customFormat="1">
      <c r="A102" s="13"/>
      <c r="B102" s="225"/>
      <c r="C102" s="226"/>
      <c r="D102" s="227" t="s">
        <v>205</v>
      </c>
      <c r="E102" s="228" t="s">
        <v>21</v>
      </c>
      <c r="F102" s="229" t="s">
        <v>300</v>
      </c>
      <c r="G102" s="226"/>
      <c r="H102" s="230">
        <v>67.909999999999997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205</v>
      </c>
      <c r="AU102" s="236" t="s">
        <v>83</v>
      </c>
      <c r="AV102" s="13" t="s">
        <v>83</v>
      </c>
      <c r="AW102" s="13" t="s">
        <v>34</v>
      </c>
      <c r="AX102" s="13" t="s">
        <v>81</v>
      </c>
      <c r="AY102" s="236" t="s">
        <v>188</v>
      </c>
    </row>
    <row r="103" s="2" customFormat="1" ht="24.15" customHeight="1">
      <c r="A103" s="40"/>
      <c r="B103" s="41"/>
      <c r="C103" s="207" t="s">
        <v>219</v>
      </c>
      <c r="D103" s="207" t="s">
        <v>191</v>
      </c>
      <c r="E103" s="208" t="s">
        <v>302</v>
      </c>
      <c r="F103" s="209" t="s">
        <v>303</v>
      </c>
      <c r="G103" s="210" t="s">
        <v>96</v>
      </c>
      <c r="H103" s="211">
        <v>81.195999999999998</v>
      </c>
      <c r="I103" s="212"/>
      <c r="J103" s="213">
        <f>ROUND(I103*H103,2)</f>
        <v>0</v>
      </c>
      <c r="K103" s="209" t="s">
        <v>201</v>
      </c>
      <c r="L103" s="46"/>
      <c r="M103" s="214" t="s">
        <v>21</v>
      </c>
      <c r="N103" s="215" t="s">
        <v>44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195</v>
      </c>
      <c r="AT103" s="218" t="s">
        <v>191</v>
      </c>
      <c r="AU103" s="218" t="s">
        <v>83</v>
      </c>
      <c r="AY103" s="19" t="s">
        <v>188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81</v>
      </c>
      <c r="BK103" s="219">
        <f>ROUND(I103*H103,2)</f>
        <v>0</v>
      </c>
      <c r="BL103" s="19" t="s">
        <v>195</v>
      </c>
      <c r="BM103" s="218" t="s">
        <v>304</v>
      </c>
    </row>
    <row r="104" s="2" customFormat="1">
      <c r="A104" s="40"/>
      <c r="B104" s="41"/>
      <c r="C104" s="42"/>
      <c r="D104" s="220" t="s">
        <v>203</v>
      </c>
      <c r="E104" s="42"/>
      <c r="F104" s="221" t="s">
        <v>305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203</v>
      </c>
      <c r="AU104" s="19" t="s">
        <v>83</v>
      </c>
    </row>
    <row r="105" s="13" customFormat="1">
      <c r="A105" s="13"/>
      <c r="B105" s="225"/>
      <c r="C105" s="226"/>
      <c r="D105" s="227" t="s">
        <v>205</v>
      </c>
      <c r="E105" s="228" t="s">
        <v>21</v>
      </c>
      <c r="F105" s="229" t="s">
        <v>945</v>
      </c>
      <c r="G105" s="226"/>
      <c r="H105" s="230">
        <v>24.495999999999999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205</v>
      </c>
      <c r="AU105" s="236" t="s">
        <v>83</v>
      </c>
      <c r="AV105" s="13" t="s">
        <v>83</v>
      </c>
      <c r="AW105" s="13" t="s">
        <v>34</v>
      </c>
      <c r="AX105" s="13" t="s">
        <v>73</v>
      </c>
      <c r="AY105" s="236" t="s">
        <v>188</v>
      </c>
    </row>
    <row r="106" s="13" customFormat="1">
      <c r="A106" s="13"/>
      <c r="B106" s="225"/>
      <c r="C106" s="226"/>
      <c r="D106" s="227" t="s">
        <v>205</v>
      </c>
      <c r="E106" s="228" t="s">
        <v>21</v>
      </c>
      <c r="F106" s="229" t="s">
        <v>946</v>
      </c>
      <c r="G106" s="226"/>
      <c r="H106" s="230">
        <v>56.700000000000003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205</v>
      </c>
      <c r="AU106" s="236" t="s">
        <v>83</v>
      </c>
      <c r="AV106" s="13" t="s">
        <v>83</v>
      </c>
      <c r="AW106" s="13" t="s">
        <v>34</v>
      </c>
      <c r="AX106" s="13" t="s">
        <v>73</v>
      </c>
      <c r="AY106" s="236" t="s">
        <v>188</v>
      </c>
    </row>
    <row r="107" s="15" customFormat="1">
      <c r="A107" s="15"/>
      <c r="B107" s="258"/>
      <c r="C107" s="259"/>
      <c r="D107" s="227" t="s">
        <v>205</v>
      </c>
      <c r="E107" s="260" t="s">
        <v>105</v>
      </c>
      <c r="F107" s="261" t="s">
        <v>257</v>
      </c>
      <c r="G107" s="259"/>
      <c r="H107" s="262">
        <v>81.195999999999998</v>
      </c>
      <c r="I107" s="263"/>
      <c r="J107" s="259"/>
      <c r="K107" s="259"/>
      <c r="L107" s="264"/>
      <c r="M107" s="265"/>
      <c r="N107" s="266"/>
      <c r="O107" s="266"/>
      <c r="P107" s="266"/>
      <c r="Q107" s="266"/>
      <c r="R107" s="266"/>
      <c r="S107" s="266"/>
      <c r="T107" s="26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8" t="s">
        <v>205</v>
      </c>
      <c r="AU107" s="268" t="s">
        <v>83</v>
      </c>
      <c r="AV107" s="15" t="s">
        <v>195</v>
      </c>
      <c r="AW107" s="15" t="s">
        <v>34</v>
      </c>
      <c r="AX107" s="15" t="s">
        <v>81</v>
      </c>
      <c r="AY107" s="268" t="s">
        <v>188</v>
      </c>
    </row>
    <row r="108" s="2" customFormat="1" ht="24.15" customHeight="1">
      <c r="A108" s="40"/>
      <c r="B108" s="41"/>
      <c r="C108" s="207" t="s">
        <v>197</v>
      </c>
      <c r="D108" s="207" t="s">
        <v>191</v>
      </c>
      <c r="E108" s="208" t="s">
        <v>311</v>
      </c>
      <c r="F108" s="209" t="s">
        <v>312</v>
      </c>
      <c r="G108" s="210" t="s">
        <v>96</v>
      </c>
      <c r="H108" s="211">
        <v>98.5</v>
      </c>
      <c r="I108" s="212"/>
      <c r="J108" s="213">
        <f>ROUND(I108*H108,2)</f>
        <v>0</v>
      </c>
      <c r="K108" s="209" t="s">
        <v>201</v>
      </c>
      <c r="L108" s="46"/>
      <c r="M108" s="214" t="s">
        <v>21</v>
      </c>
      <c r="N108" s="215" t="s">
        <v>44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195</v>
      </c>
      <c r="AT108" s="218" t="s">
        <v>191</v>
      </c>
      <c r="AU108" s="218" t="s">
        <v>83</v>
      </c>
      <c r="AY108" s="19" t="s">
        <v>188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81</v>
      </c>
      <c r="BK108" s="219">
        <f>ROUND(I108*H108,2)</f>
        <v>0</v>
      </c>
      <c r="BL108" s="19" t="s">
        <v>195</v>
      </c>
      <c r="BM108" s="218" t="s">
        <v>313</v>
      </c>
    </row>
    <row r="109" s="2" customFormat="1">
      <c r="A109" s="40"/>
      <c r="B109" s="41"/>
      <c r="C109" s="42"/>
      <c r="D109" s="220" t="s">
        <v>203</v>
      </c>
      <c r="E109" s="42"/>
      <c r="F109" s="221" t="s">
        <v>314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203</v>
      </c>
      <c r="AU109" s="19" t="s">
        <v>83</v>
      </c>
    </row>
    <row r="110" s="13" customFormat="1">
      <c r="A110" s="13"/>
      <c r="B110" s="225"/>
      <c r="C110" s="226"/>
      <c r="D110" s="227" t="s">
        <v>205</v>
      </c>
      <c r="E110" s="228" t="s">
        <v>21</v>
      </c>
      <c r="F110" s="229" t="s">
        <v>947</v>
      </c>
      <c r="G110" s="226"/>
      <c r="H110" s="230">
        <v>32.5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205</v>
      </c>
      <c r="AU110" s="236" t="s">
        <v>83</v>
      </c>
      <c r="AV110" s="13" t="s">
        <v>83</v>
      </c>
      <c r="AW110" s="13" t="s">
        <v>34</v>
      </c>
      <c r="AX110" s="13" t="s">
        <v>73</v>
      </c>
      <c r="AY110" s="236" t="s">
        <v>188</v>
      </c>
    </row>
    <row r="111" s="13" customFormat="1">
      <c r="A111" s="13"/>
      <c r="B111" s="225"/>
      <c r="C111" s="226"/>
      <c r="D111" s="227" t="s">
        <v>205</v>
      </c>
      <c r="E111" s="228" t="s">
        <v>21</v>
      </c>
      <c r="F111" s="229" t="s">
        <v>948</v>
      </c>
      <c r="G111" s="226"/>
      <c r="H111" s="230">
        <v>66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205</v>
      </c>
      <c r="AU111" s="236" t="s">
        <v>83</v>
      </c>
      <c r="AV111" s="13" t="s">
        <v>83</v>
      </c>
      <c r="AW111" s="13" t="s">
        <v>34</v>
      </c>
      <c r="AX111" s="13" t="s">
        <v>73</v>
      </c>
      <c r="AY111" s="236" t="s">
        <v>188</v>
      </c>
    </row>
    <row r="112" s="15" customFormat="1">
      <c r="A112" s="15"/>
      <c r="B112" s="258"/>
      <c r="C112" s="259"/>
      <c r="D112" s="227" t="s">
        <v>205</v>
      </c>
      <c r="E112" s="260" t="s">
        <v>98</v>
      </c>
      <c r="F112" s="261" t="s">
        <v>257</v>
      </c>
      <c r="G112" s="259"/>
      <c r="H112" s="262">
        <v>98.5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8" t="s">
        <v>205</v>
      </c>
      <c r="AU112" s="268" t="s">
        <v>83</v>
      </c>
      <c r="AV112" s="15" t="s">
        <v>195</v>
      </c>
      <c r="AW112" s="15" t="s">
        <v>34</v>
      </c>
      <c r="AX112" s="15" t="s">
        <v>81</v>
      </c>
      <c r="AY112" s="268" t="s">
        <v>188</v>
      </c>
    </row>
    <row r="113" s="2" customFormat="1" ht="24.15" customHeight="1">
      <c r="A113" s="40"/>
      <c r="B113" s="41"/>
      <c r="C113" s="207" t="s">
        <v>230</v>
      </c>
      <c r="D113" s="207" t="s">
        <v>191</v>
      </c>
      <c r="E113" s="208" t="s">
        <v>316</v>
      </c>
      <c r="F113" s="209" t="s">
        <v>317</v>
      </c>
      <c r="G113" s="210" t="s">
        <v>96</v>
      </c>
      <c r="H113" s="211">
        <v>2435.8800000000001</v>
      </c>
      <c r="I113" s="212"/>
      <c r="J113" s="213">
        <f>ROUND(I113*H113,2)</f>
        <v>0</v>
      </c>
      <c r="K113" s="209" t="s">
        <v>201</v>
      </c>
      <c r="L113" s="46"/>
      <c r="M113" s="214" t="s">
        <v>21</v>
      </c>
      <c r="N113" s="215" t="s">
        <v>44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195</v>
      </c>
      <c r="AT113" s="218" t="s">
        <v>191</v>
      </c>
      <c r="AU113" s="218" t="s">
        <v>83</v>
      </c>
      <c r="AY113" s="19" t="s">
        <v>188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81</v>
      </c>
      <c r="BK113" s="219">
        <f>ROUND(I113*H113,2)</f>
        <v>0</v>
      </c>
      <c r="BL113" s="19" t="s">
        <v>195</v>
      </c>
      <c r="BM113" s="218" t="s">
        <v>318</v>
      </c>
    </row>
    <row r="114" s="2" customFormat="1">
      <c r="A114" s="40"/>
      <c r="B114" s="41"/>
      <c r="C114" s="42"/>
      <c r="D114" s="220" t="s">
        <v>203</v>
      </c>
      <c r="E114" s="42"/>
      <c r="F114" s="221" t="s">
        <v>319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203</v>
      </c>
      <c r="AU114" s="19" t="s">
        <v>83</v>
      </c>
    </row>
    <row r="115" s="13" customFormat="1">
      <c r="A115" s="13"/>
      <c r="B115" s="225"/>
      <c r="C115" s="226"/>
      <c r="D115" s="227" t="s">
        <v>205</v>
      </c>
      <c r="E115" s="228" t="s">
        <v>21</v>
      </c>
      <c r="F115" s="229" t="s">
        <v>949</v>
      </c>
      <c r="G115" s="226"/>
      <c r="H115" s="230">
        <v>2435.8800000000001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205</v>
      </c>
      <c r="AU115" s="236" t="s">
        <v>83</v>
      </c>
      <c r="AV115" s="13" t="s">
        <v>83</v>
      </c>
      <c r="AW115" s="13" t="s">
        <v>34</v>
      </c>
      <c r="AX115" s="13" t="s">
        <v>81</v>
      </c>
      <c r="AY115" s="236" t="s">
        <v>188</v>
      </c>
    </row>
    <row r="116" s="2" customFormat="1" ht="24.15" customHeight="1">
      <c r="A116" s="40"/>
      <c r="B116" s="41"/>
      <c r="C116" s="207" t="s">
        <v>210</v>
      </c>
      <c r="D116" s="207" t="s">
        <v>191</v>
      </c>
      <c r="E116" s="208" t="s">
        <v>322</v>
      </c>
      <c r="F116" s="209" t="s">
        <v>323</v>
      </c>
      <c r="G116" s="210" t="s">
        <v>96</v>
      </c>
      <c r="H116" s="211">
        <v>2955</v>
      </c>
      <c r="I116" s="212"/>
      <c r="J116" s="213">
        <f>ROUND(I116*H116,2)</f>
        <v>0</v>
      </c>
      <c r="K116" s="209" t="s">
        <v>201</v>
      </c>
      <c r="L116" s="46"/>
      <c r="M116" s="214" t="s">
        <v>21</v>
      </c>
      <c r="N116" s="215" t="s">
        <v>44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195</v>
      </c>
      <c r="AT116" s="218" t="s">
        <v>191</v>
      </c>
      <c r="AU116" s="218" t="s">
        <v>83</v>
      </c>
      <c r="AY116" s="19" t="s">
        <v>188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81</v>
      </c>
      <c r="BK116" s="219">
        <f>ROUND(I116*H116,2)</f>
        <v>0</v>
      </c>
      <c r="BL116" s="19" t="s">
        <v>195</v>
      </c>
      <c r="BM116" s="218" t="s">
        <v>324</v>
      </c>
    </row>
    <row r="117" s="2" customFormat="1">
      <c r="A117" s="40"/>
      <c r="B117" s="41"/>
      <c r="C117" s="42"/>
      <c r="D117" s="220" t="s">
        <v>203</v>
      </c>
      <c r="E117" s="42"/>
      <c r="F117" s="221" t="s">
        <v>325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203</v>
      </c>
      <c r="AU117" s="19" t="s">
        <v>83</v>
      </c>
    </row>
    <row r="118" s="13" customFormat="1">
      <c r="A118" s="13"/>
      <c r="B118" s="225"/>
      <c r="C118" s="226"/>
      <c r="D118" s="227" t="s">
        <v>205</v>
      </c>
      <c r="E118" s="228" t="s">
        <v>21</v>
      </c>
      <c r="F118" s="229" t="s">
        <v>950</v>
      </c>
      <c r="G118" s="226"/>
      <c r="H118" s="230">
        <v>2955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205</v>
      </c>
      <c r="AU118" s="236" t="s">
        <v>83</v>
      </c>
      <c r="AV118" s="13" t="s">
        <v>83</v>
      </c>
      <c r="AW118" s="13" t="s">
        <v>34</v>
      </c>
      <c r="AX118" s="13" t="s">
        <v>81</v>
      </c>
      <c r="AY118" s="236" t="s">
        <v>188</v>
      </c>
    </row>
    <row r="119" s="2" customFormat="1" ht="24.15" customHeight="1">
      <c r="A119" s="40"/>
      <c r="B119" s="41"/>
      <c r="C119" s="207" t="s">
        <v>240</v>
      </c>
      <c r="D119" s="207" t="s">
        <v>191</v>
      </c>
      <c r="E119" s="208" t="s">
        <v>328</v>
      </c>
      <c r="F119" s="209" t="s">
        <v>329</v>
      </c>
      <c r="G119" s="210" t="s">
        <v>96</v>
      </c>
      <c r="H119" s="211">
        <v>81.195999999999998</v>
      </c>
      <c r="I119" s="212"/>
      <c r="J119" s="213">
        <f>ROUND(I119*H119,2)</f>
        <v>0</v>
      </c>
      <c r="K119" s="209" t="s">
        <v>201</v>
      </c>
      <c r="L119" s="46"/>
      <c r="M119" s="214" t="s">
        <v>21</v>
      </c>
      <c r="N119" s="215" t="s">
        <v>44</v>
      </c>
      <c r="O119" s="86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195</v>
      </c>
      <c r="AT119" s="218" t="s">
        <v>191</v>
      </c>
      <c r="AU119" s="218" t="s">
        <v>83</v>
      </c>
      <c r="AY119" s="19" t="s">
        <v>188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81</v>
      </c>
      <c r="BK119" s="219">
        <f>ROUND(I119*H119,2)</f>
        <v>0</v>
      </c>
      <c r="BL119" s="19" t="s">
        <v>195</v>
      </c>
      <c r="BM119" s="218" t="s">
        <v>330</v>
      </c>
    </row>
    <row r="120" s="2" customFormat="1">
      <c r="A120" s="40"/>
      <c r="B120" s="41"/>
      <c r="C120" s="42"/>
      <c r="D120" s="220" t="s">
        <v>203</v>
      </c>
      <c r="E120" s="42"/>
      <c r="F120" s="221" t="s">
        <v>331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203</v>
      </c>
      <c r="AU120" s="19" t="s">
        <v>83</v>
      </c>
    </row>
    <row r="121" s="13" customFormat="1">
      <c r="A121" s="13"/>
      <c r="B121" s="225"/>
      <c r="C121" s="226"/>
      <c r="D121" s="227" t="s">
        <v>205</v>
      </c>
      <c r="E121" s="228" t="s">
        <v>21</v>
      </c>
      <c r="F121" s="229" t="s">
        <v>105</v>
      </c>
      <c r="G121" s="226"/>
      <c r="H121" s="230">
        <v>81.195999999999998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205</v>
      </c>
      <c r="AU121" s="236" t="s">
        <v>83</v>
      </c>
      <c r="AV121" s="13" t="s">
        <v>83</v>
      </c>
      <c r="AW121" s="13" t="s">
        <v>34</v>
      </c>
      <c r="AX121" s="13" t="s">
        <v>81</v>
      </c>
      <c r="AY121" s="236" t="s">
        <v>188</v>
      </c>
    </row>
    <row r="122" s="2" customFormat="1" ht="24.15" customHeight="1">
      <c r="A122" s="40"/>
      <c r="B122" s="41"/>
      <c r="C122" s="207" t="s">
        <v>244</v>
      </c>
      <c r="D122" s="207" t="s">
        <v>191</v>
      </c>
      <c r="E122" s="208" t="s">
        <v>333</v>
      </c>
      <c r="F122" s="209" t="s">
        <v>334</v>
      </c>
      <c r="G122" s="210" t="s">
        <v>96</v>
      </c>
      <c r="H122" s="211">
        <v>98.5</v>
      </c>
      <c r="I122" s="212"/>
      <c r="J122" s="213">
        <f>ROUND(I122*H122,2)</f>
        <v>0</v>
      </c>
      <c r="K122" s="209" t="s">
        <v>201</v>
      </c>
      <c r="L122" s="46"/>
      <c r="M122" s="214" t="s">
        <v>21</v>
      </c>
      <c r="N122" s="215" t="s">
        <v>44</v>
      </c>
      <c r="O122" s="86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195</v>
      </c>
      <c r="AT122" s="218" t="s">
        <v>191</v>
      </c>
      <c r="AU122" s="218" t="s">
        <v>83</v>
      </c>
      <c r="AY122" s="19" t="s">
        <v>188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81</v>
      </c>
      <c r="BK122" s="219">
        <f>ROUND(I122*H122,2)</f>
        <v>0</v>
      </c>
      <c r="BL122" s="19" t="s">
        <v>195</v>
      </c>
      <c r="BM122" s="218" t="s">
        <v>335</v>
      </c>
    </row>
    <row r="123" s="2" customFormat="1">
      <c r="A123" s="40"/>
      <c r="B123" s="41"/>
      <c r="C123" s="42"/>
      <c r="D123" s="220" t="s">
        <v>203</v>
      </c>
      <c r="E123" s="42"/>
      <c r="F123" s="221" t="s">
        <v>336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203</v>
      </c>
      <c r="AU123" s="19" t="s">
        <v>83</v>
      </c>
    </row>
    <row r="124" s="13" customFormat="1">
      <c r="A124" s="13"/>
      <c r="B124" s="225"/>
      <c r="C124" s="226"/>
      <c r="D124" s="227" t="s">
        <v>205</v>
      </c>
      <c r="E124" s="228" t="s">
        <v>21</v>
      </c>
      <c r="F124" s="229" t="s">
        <v>98</v>
      </c>
      <c r="G124" s="226"/>
      <c r="H124" s="230">
        <v>98.5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205</v>
      </c>
      <c r="AU124" s="236" t="s">
        <v>83</v>
      </c>
      <c r="AV124" s="13" t="s">
        <v>83</v>
      </c>
      <c r="AW124" s="13" t="s">
        <v>34</v>
      </c>
      <c r="AX124" s="13" t="s">
        <v>81</v>
      </c>
      <c r="AY124" s="236" t="s">
        <v>188</v>
      </c>
    </row>
    <row r="125" s="2" customFormat="1" ht="16.5" customHeight="1">
      <c r="A125" s="40"/>
      <c r="B125" s="41"/>
      <c r="C125" s="207" t="s">
        <v>250</v>
      </c>
      <c r="D125" s="207" t="s">
        <v>191</v>
      </c>
      <c r="E125" s="208" t="s">
        <v>338</v>
      </c>
      <c r="F125" s="209" t="s">
        <v>339</v>
      </c>
      <c r="G125" s="210" t="s">
        <v>96</v>
      </c>
      <c r="H125" s="211">
        <v>231.696</v>
      </c>
      <c r="I125" s="212"/>
      <c r="J125" s="213">
        <f>ROUND(I125*H125,2)</f>
        <v>0</v>
      </c>
      <c r="K125" s="209" t="s">
        <v>201</v>
      </c>
      <c r="L125" s="46"/>
      <c r="M125" s="214" t="s">
        <v>21</v>
      </c>
      <c r="N125" s="215" t="s">
        <v>44</v>
      </c>
      <c r="O125" s="86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195</v>
      </c>
      <c r="AT125" s="218" t="s">
        <v>191</v>
      </c>
      <c r="AU125" s="218" t="s">
        <v>83</v>
      </c>
      <c r="AY125" s="19" t="s">
        <v>188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81</v>
      </c>
      <c r="BK125" s="219">
        <f>ROUND(I125*H125,2)</f>
        <v>0</v>
      </c>
      <c r="BL125" s="19" t="s">
        <v>195</v>
      </c>
      <c r="BM125" s="218" t="s">
        <v>340</v>
      </c>
    </row>
    <row r="126" s="2" customFormat="1">
      <c r="A126" s="40"/>
      <c r="B126" s="41"/>
      <c r="C126" s="42"/>
      <c r="D126" s="220" t="s">
        <v>203</v>
      </c>
      <c r="E126" s="42"/>
      <c r="F126" s="221" t="s">
        <v>341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203</v>
      </c>
      <c r="AU126" s="19" t="s">
        <v>83</v>
      </c>
    </row>
    <row r="127" s="13" customFormat="1">
      <c r="A127" s="13"/>
      <c r="B127" s="225"/>
      <c r="C127" s="226"/>
      <c r="D127" s="227" t="s">
        <v>205</v>
      </c>
      <c r="E127" s="228" t="s">
        <v>21</v>
      </c>
      <c r="F127" s="229" t="s">
        <v>951</v>
      </c>
      <c r="G127" s="226"/>
      <c r="H127" s="230">
        <v>231.696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205</v>
      </c>
      <c r="AU127" s="236" t="s">
        <v>83</v>
      </c>
      <c r="AV127" s="13" t="s">
        <v>83</v>
      </c>
      <c r="AW127" s="13" t="s">
        <v>34</v>
      </c>
      <c r="AX127" s="13" t="s">
        <v>73</v>
      </c>
      <c r="AY127" s="236" t="s">
        <v>188</v>
      </c>
    </row>
    <row r="128" s="15" customFormat="1">
      <c r="A128" s="15"/>
      <c r="B128" s="258"/>
      <c r="C128" s="259"/>
      <c r="D128" s="227" t="s">
        <v>205</v>
      </c>
      <c r="E128" s="260" t="s">
        <v>111</v>
      </c>
      <c r="F128" s="261" t="s">
        <v>257</v>
      </c>
      <c r="G128" s="259"/>
      <c r="H128" s="262">
        <v>231.696</v>
      </c>
      <c r="I128" s="263"/>
      <c r="J128" s="259"/>
      <c r="K128" s="259"/>
      <c r="L128" s="264"/>
      <c r="M128" s="265"/>
      <c r="N128" s="266"/>
      <c r="O128" s="266"/>
      <c r="P128" s="266"/>
      <c r="Q128" s="266"/>
      <c r="R128" s="266"/>
      <c r="S128" s="266"/>
      <c r="T128" s="26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8" t="s">
        <v>205</v>
      </c>
      <c r="AU128" s="268" t="s">
        <v>83</v>
      </c>
      <c r="AV128" s="15" t="s">
        <v>195</v>
      </c>
      <c r="AW128" s="15" t="s">
        <v>34</v>
      </c>
      <c r="AX128" s="15" t="s">
        <v>81</v>
      </c>
      <c r="AY128" s="268" t="s">
        <v>188</v>
      </c>
    </row>
    <row r="129" s="2" customFormat="1" ht="16.5" customHeight="1">
      <c r="A129" s="40"/>
      <c r="B129" s="41"/>
      <c r="C129" s="207" t="s">
        <v>258</v>
      </c>
      <c r="D129" s="207" t="s">
        <v>191</v>
      </c>
      <c r="E129" s="208" t="s">
        <v>344</v>
      </c>
      <c r="F129" s="209" t="s">
        <v>345</v>
      </c>
      <c r="G129" s="210" t="s">
        <v>96</v>
      </c>
      <c r="H129" s="211">
        <v>6950.8800000000001</v>
      </c>
      <c r="I129" s="212"/>
      <c r="J129" s="213">
        <f>ROUND(I129*H129,2)</f>
        <v>0</v>
      </c>
      <c r="K129" s="209" t="s">
        <v>201</v>
      </c>
      <c r="L129" s="46"/>
      <c r="M129" s="214" t="s">
        <v>21</v>
      </c>
      <c r="N129" s="215" t="s">
        <v>44</v>
      </c>
      <c r="O129" s="86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195</v>
      </c>
      <c r="AT129" s="218" t="s">
        <v>191</v>
      </c>
      <c r="AU129" s="218" t="s">
        <v>83</v>
      </c>
      <c r="AY129" s="19" t="s">
        <v>188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81</v>
      </c>
      <c r="BK129" s="219">
        <f>ROUND(I129*H129,2)</f>
        <v>0</v>
      </c>
      <c r="BL129" s="19" t="s">
        <v>195</v>
      </c>
      <c r="BM129" s="218" t="s">
        <v>346</v>
      </c>
    </row>
    <row r="130" s="2" customFormat="1">
      <c r="A130" s="40"/>
      <c r="B130" s="41"/>
      <c r="C130" s="42"/>
      <c r="D130" s="220" t="s">
        <v>203</v>
      </c>
      <c r="E130" s="42"/>
      <c r="F130" s="221" t="s">
        <v>347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203</v>
      </c>
      <c r="AU130" s="19" t="s">
        <v>83</v>
      </c>
    </row>
    <row r="131" s="13" customFormat="1">
      <c r="A131" s="13"/>
      <c r="B131" s="225"/>
      <c r="C131" s="226"/>
      <c r="D131" s="227" t="s">
        <v>205</v>
      </c>
      <c r="E131" s="228" t="s">
        <v>21</v>
      </c>
      <c r="F131" s="229" t="s">
        <v>952</v>
      </c>
      <c r="G131" s="226"/>
      <c r="H131" s="230">
        <v>6950.8800000000001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205</v>
      </c>
      <c r="AU131" s="236" t="s">
        <v>83</v>
      </c>
      <c r="AV131" s="13" t="s">
        <v>83</v>
      </c>
      <c r="AW131" s="13" t="s">
        <v>34</v>
      </c>
      <c r="AX131" s="13" t="s">
        <v>81</v>
      </c>
      <c r="AY131" s="236" t="s">
        <v>188</v>
      </c>
    </row>
    <row r="132" s="2" customFormat="1" ht="16.5" customHeight="1">
      <c r="A132" s="40"/>
      <c r="B132" s="41"/>
      <c r="C132" s="207" t="s">
        <v>264</v>
      </c>
      <c r="D132" s="207" t="s">
        <v>191</v>
      </c>
      <c r="E132" s="208" t="s">
        <v>350</v>
      </c>
      <c r="F132" s="209" t="s">
        <v>351</v>
      </c>
      <c r="G132" s="210" t="s">
        <v>96</v>
      </c>
      <c r="H132" s="211">
        <v>231.696</v>
      </c>
      <c r="I132" s="212"/>
      <c r="J132" s="213">
        <f>ROUND(I132*H132,2)</f>
        <v>0</v>
      </c>
      <c r="K132" s="209" t="s">
        <v>201</v>
      </c>
      <c r="L132" s="46"/>
      <c r="M132" s="214" t="s">
        <v>21</v>
      </c>
      <c r="N132" s="215" t="s">
        <v>44</v>
      </c>
      <c r="O132" s="86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195</v>
      </c>
      <c r="AT132" s="218" t="s">
        <v>191</v>
      </c>
      <c r="AU132" s="218" t="s">
        <v>83</v>
      </c>
      <c r="AY132" s="19" t="s">
        <v>188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81</v>
      </c>
      <c r="BK132" s="219">
        <f>ROUND(I132*H132,2)</f>
        <v>0</v>
      </c>
      <c r="BL132" s="19" t="s">
        <v>195</v>
      </c>
      <c r="BM132" s="218" t="s">
        <v>352</v>
      </c>
    </row>
    <row r="133" s="2" customFormat="1">
      <c r="A133" s="40"/>
      <c r="B133" s="41"/>
      <c r="C133" s="42"/>
      <c r="D133" s="220" t="s">
        <v>203</v>
      </c>
      <c r="E133" s="42"/>
      <c r="F133" s="221" t="s">
        <v>353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203</v>
      </c>
      <c r="AU133" s="19" t="s">
        <v>83</v>
      </c>
    </row>
    <row r="134" s="13" customFormat="1">
      <c r="A134" s="13"/>
      <c r="B134" s="225"/>
      <c r="C134" s="226"/>
      <c r="D134" s="227" t="s">
        <v>205</v>
      </c>
      <c r="E134" s="228" t="s">
        <v>21</v>
      </c>
      <c r="F134" s="229" t="s">
        <v>111</v>
      </c>
      <c r="G134" s="226"/>
      <c r="H134" s="230">
        <v>231.696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205</v>
      </c>
      <c r="AU134" s="236" t="s">
        <v>83</v>
      </c>
      <c r="AV134" s="13" t="s">
        <v>83</v>
      </c>
      <c r="AW134" s="13" t="s">
        <v>34</v>
      </c>
      <c r="AX134" s="13" t="s">
        <v>81</v>
      </c>
      <c r="AY134" s="236" t="s">
        <v>188</v>
      </c>
    </row>
    <row r="135" s="2" customFormat="1" ht="24.15" customHeight="1">
      <c r="A135" s="40"/>
      <c r="B135" s="41"/>
      <c r="C135" s="207" t="s">
        <v>271</v>
      </c>
      <c r="D135" s="207" t="s">
        <v>191</v>
      </c>
      <c r="E135" s="208" t="s">
        <v>355</v>
      </c>
      <c r="F135" s="209" t="s">
        <v>356</v>
      </c>
      <c r="G135" s="210" t="s">
        <v>96</v>
      </c>
      <c r="H135" s="211">
        <v>8.641</v>
      </c>
      <c r="I135" s="212"/>
      <c r="J135" s="213">
        <f>ROUND(I135*H135,2)</f>
        <v>0</v>
      </c>
      <c r="K135" s="209" t="s">
        <v>201</v>
      </c>
      <c r="L135" s="46"/>
      <c r="M135" s="214" t="s">
        <v>21</v>
      </c>
      <c r="N135" s="215" t="s">
        <v>44</v>
      </c>
      <c r="O135" s="86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195</v>
      </c>
      <c r="AT135" s="218" t="s">
        <v>191</v>
      </c>
      <c r="AU135" s="218" t="s">
        <v>83</v>
      </c>
      <c r="AY135" s="19" t="s">
        <v>188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81</v>
      </c>
      <c r="BK135" s="219">
        <f>ROUND(I135*H135,2)</f>
        <v>0</v>
      </c>
      <c r="BL135" s="19" t="s">
        <v>195</v>
      </c>
      <c r="BM135" s="218" t="s">
        <v>357</v>
      </c>
    </row>
    <row r="136" s="2" customFormat="1">
      <c r="A136" s="40"/>
      <c r="B136" s="41"/>
      <c r="C136" s="42"/>
      <c r="D136" s="220" t="s">
        <v>203</v>
      </c>
      <c r="E136" s="42"/>
      <c r="F136" s="221" t="s">
        <v>358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203</v>
      </c>
      <c r="AU136" s="19" t="s">
        <v>83</v>
      </c>
    </row>
    <row r="137" s="13" customFormat="1">
      <c r="A137" s="13"/>
      <c r="B137" s="225"/>
      <c r="C137" s="226"/>
      <c r="D137" s="227" t="s">
        <v>205</v>
      </c>
      <c r="E137" s="228" t="s">
        <v>21</v>
      </c>
      <c r="F137" s="229" t="s">
        <v>953</v>
      </c>
      <c r="G137" s="226"/>
      <c r="H137" s="230">
        <v>8.641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205</v>
      </c>
      <c r="AU137" s="236" t="s">
        <v>83</v>
      </c>
      <c r="AV137" s="13" t="s">
        <v>83</v>
      </c>
      <c r="AW137" s="13" t="s">
        <v>34</v>
      </c>
      <c r="AX137" s="13" t="s">
        <v>73</v>
      </c>
      <c r="AY137" s="236" t="s">
        <v>188</v>
      </c>
    </row>
    <row r="138" s="15" customFormat="1">
      <c r="A138" s="15"/>
      <c r="B138" s="258"/>
      <c r="C138" s="259"/>
      <c r="D138" s="227" t="s">
        <v>205</v>
      </c>
      <c r="E138" s="260" t="s">
        <v>108</v>
      </c>
      <c r="F138" s="261" t="s">
        <v>257</v>
      </c>
      <c r="G138" s="259"/>
      <c r="H138" s="262">
        <v>8.641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8" t="s">
        <v>205</v>
      </c>
      <c r="AU138" s="268" t="s">
        <v>83</v>
      </c>
      <c r="AV138" s="15" t="s">
        <v>195</v>
      </c>
      <c r="AW138" s="15" t="s">
        <v>34</v>
      </c>
      <c r="AX138" s="15" t="s">
        <v>81</v>
      </c>
      <c r="AY138" s="268" t="s">
        <v>188</v>
      </c>
    </row>
    <row r="139" s="2" customFormat="1" ht="24.15" customHeight="1">
      <c r="A139" s="40"/>
      <c r="B139" s="41"/>
      <c r="C139" s="207" t="s">
        <v>8</v>
      </c>
      <c r="D139" s="207" t="s">
        <v>191</v>
      </c>
      <c r="E139" s="208" t="s">
        <v>361</v>
      </c>
      <c r="F139" s="209" t="s">
        <v>362</v>
      </c>
      <c r="G139" s="210" t="s">
        <v>96</v>
      </c>
      <c r="H139" s="211">
        <v>7.2000000000000002</v>
      </c>
      <c r="I139" s="212"/>
      <c r="J139" s="213">
        <f>ROUND(I139*H139,2)</f>
        <v>0</v>
      </c>
      <c r="K139" s="209" t="s">
        <v>201</v>
      </c>
      <c r="L139" s="46"/>
      <c r="M139" s="214" t="s">
        <v>21</v>
      </c>
      <c r="N139" s="215" t="s">
        <v>44</v>
      </c>
      <c r="O139" s="86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8" t="s">
        <v>195</v>
      </c>
      <c r="AT139" s="218" t="s">
        <v>191</v>
      </c>
      <c r="AU139" s="218" t="s">
        <v>83</v>
      </c>
      <c r="AY139" s="19" t="s">
        <v>188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81</v>
      </c>
      <c r="BK139" s="219">
        <f>ROUND(I139*H139,2)</f>
        <v>0</v>
      </c>
      <c r="BL139" s="19" t="s">
        <v>195</v>
      </c>
      <c r="BM139" s="218" t="s">
        <v>363</v>
      </c>
    </row>
    <row r="140" s="2" customFormat="1">
      <c r="A140" s="40"/>
      <c r="B140" s="41"/>
      <c r="C140" s="42"/>
      <c r="D140" s="220" t="s">
        <v>203</v>
      </c>
      <c r="E140" s="42"/>
      <c r="F140" s="221" t="s">
        <v>364</v>
      </c>
      <c r="G140" s="42"/>
      <c r="H140" s="42"/>
      <c r="I140" s="222"/>
      <c r="J140" s="42"/>
      <c r="K140" s="42"/>
      <c r="L140" s="46"/>
      <c r="M140" s="223"/>
      <c r="N140" s="22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203</v>
      </c>
      <c r="AU140" s="19" t="s">
        <v>83</v>
      </c>
    </row>
    <row r="141" s="13" customFormat="1">
      <c r="A141" s="13"/>
      <c r="B141" s="225"/>
      <c r="C141" s="226"/>
      <c r="D141" s="227" t="s">
        <v>205</v>
      </c>
      <c r="E141" s="228" t="s">
        <v>21</v>
      </c>
      <c r="F141" s="229" t="s">
        <v>954</v>
      </c>
      <c r="G141" s="226"/>
      <c r="H141" s="230">
        <v>7.2000000000000002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205</v>
      </c>
      <c r="AU141" s="236" t="s">
        <v>83</v>
      </c>
      <c r="AV141" s="13" t="s">
        <v>83</v>
      </c>
      <c r="AW141" s="13" t="s">
        <v>34</v>
      </c>
      <c r="AX141" s="13" t="s">
        <v>73</v>
      </c>
      <c r="AY141" s="236" t="s">
        <v>188</v>
      </c>
    </row>
    <row r="142" s="16" customFormat="1">
      <c r="A142" s="16"/>
      <c r="B142" s="269"/>
      <c r="C142" s="270"/>
      <c r="D142" s="227" t="s">
        <v>205</v>
      </c>
      <c r="E142" s="271" t="s">
        <v>102</v>
      </c>
      <c r="F142" s="272" t="s">
        <v>294</v>
      </c>
      <c r="G142" s="270"/>
      <c r="H142" s="273">
        <v>7.2000000000000002</v>
      </c>
      <c r="I142" s="274"/>
      <c r="J142" s="270"/>
      <c r="K142" s="270"/>
      <c r="L142" s="275"/>
      <c r="M142" s="276"/>
      <c r="N142" s="277"/>
      <c r="O142" s="277"/>
      <c r="P142" s="277"/>
      <c r="Q142" s="277"/>
      <c r="R142" s="277"/>
      <c r="S142" s="277"/>
      <c r="T142" s="278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79" t="s">
        <v>205</v>
      </c>
      <c r="AU142" s="279" t="s">
        <v>83</v>
      </c>
      <c r="AV142" s="16" t="s">
        <v>189</v>
      </c>
      <c r="AW142" s="16" t="s">
        <v>34</v>
      </c>
      <c r="AX142" s="16" t="s">
        <v>73</v>
      </c>
      <c r="AY142" s="279" t="s">
        <v>188</v>
      </c>
    </row>
    <row r="143" s="15" customFormat="1">
      <c r="A143" s="15"/>
      <c r="B143" s="258"/>
      <c r="C143" s="259"/>
      <c r="D143" s="227" t="s">
        <v>205</v>
      </c>
      <c r="E143" s="260" t="s">
        <v>21</v>
      </c>
      <c r="F143" s="261" t="s">
        <v>257</v>
      </c>
      <c r="G143" s="259"/>
      <c r="H143" s="262">
        <v>7.2000000000000002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8" t="s">
        <v>205</v>
      </c>
      <c r="AU143" s="268" t="s">
        <v>83</v>
      </c>
      <c r="AV143" s="15" t="s">
        <v>195</v>
      </c>
      <c r="AW143" s="15" t="s">
        <v>34</v>
      </c>
      <c r="AX143" s="15" t="s">
        <v>81</v>
      </c>
      <c r="AY143" s="268" t="s">
        <v>188</v>
      </c>
    </row>
    <row r="144" s="2" customFormat="1" ht="24.15" customHeight="1">
      <c r="A144" s="40"/>
      <c r="B144" s="41"/>
      <c r="C144" s="207" t="s">
        <v>283</v>
      </c>
      <c r="D144" s="207" t="s">
        <v>191</v>
      </c>
      <c r="E144" s="208" t="s">
        <v>367</v>
      </c>
      <c r="F144" s="209" t="s">
        <v>368</v>
      </c>
      <c r="G144" s="210" t="s">
        <v>96</v>
      </c>
      <c r="H144" s="211">
        <v>475.23000000000002</v>
      </c>
      <c r="I144" s="212"/>
      <c r="J144" s="213">
        <f>ROUND(I144*H144,2)</f>
        <v>0</v>
      </c>
      <c r="K144" s="209" t="s">
        <v>201</v>
      </c>
      <c r="L144" s="46"/>
      <c r="M144" s="214" t="s">
        <v>21</v>
      </c>
      <c r="N144" s="215" t="s">
        <v>44</v>
      </c>
      <c r="O144" s="86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195</v>
      </c>
      <c r="AT144" s="218" t="s">
        <v>191</v>
      </c>
      <c r="AU144" s="218" t="s">
        <v>83</v>
      </c>
      <c r="AY144" s="19" t="s">
        <v>188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81</v>
      </c>
      <c r="BK144" s="219">
        <f>ROUND(I144*H144,2)</f>
        <v>0</v>
      </c>
      <c r="BL144" s="19" t="s">
        <v>195</v>
      </c>
      <c r="BM144" s="218" t="s">
        <v>369</v>
      </c>
    </row>
    <row r="145" s="2" customFormat="1">
      <c r="A145" s="40"/>
      <c r="B145" s="41"/>
      <c r="C145" s="42"/>
      <c r="D145" s="220" t="s">
        <v>203</v>
      </c>
      <c r="E145" s="42"/>
      <c r="F145" s="221" t="s">
        <v>370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203</v>
      </c>
      <c r="AU145" s="19" t="s">
        <v>83</v>
      </c>
    </row>
    <row r="146" s="13" customFormat="1">
      <c r="A146" s="13"/>
      <c r="B146" s="225"/>
      <c r="C146" s="226"/>
      <c r="D146" s="227" t="s">
        <v>205</v>
      </c>
      <c r="E146" s="228" t="s">
        <v>21</v>
      </c>
      <c r="F146" s="229" t="s">
        <v>955</v>
      </c>
      <c r="G146" s="226"/>
      <c r="H146" s="230">
        <v>475.23000000000002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205</v>
      </c>
      <c r="AU146" s="236" t="s">
        <v>83</v>
      </c>
      <c r="AV146" s="13" t="s">
        <v>83</v>
      </c>
      <c r="AW146" s="13" t="s">
        <v>34</v>
      </c>
      <c r="AX146" s="13" t="s">
        <v>81</v>
      </c>
      <c r="AY146" s="236" t="s">
        <v>188</v>
      </c>
    </row>
    <row r="147" s="2" customFormat="1" ht="24.15" customHeight="1">
      <c r="A147" s="40"/>
      <c r="B147" s="41"/>
      <c r="C147" s="207" t="s">
        <v>288</v>
      </c>
      <c r="D147" s="207" t="s">
        <v>191</v>
      </c>
      <c r="E147" s="208" t="s">
        <v>373</v>
      </c>
      <c r="F147" s="209" t="s">
        <v>374</v>
      </c>
      <c r="G147" s="210" t="s">
        <v>96</v>
      </c>
      <c r="H147" s="211">
        <v>8.641</v>
      </c>
      <c r="I147" s="212"/>
      <c r="J147" s="213">
        <f>ROUND(I147*H147,2)</f>
        <v>0</v>
      </c>
      <c r="K147" s="209" t="s">
        <v>201</v>
      </c>
      <c r="L147" s="46"/>
      <c r="M147" s="214" t="s">
        <v>21</v>
      </c>
      <c r="N147" s="215" t="s">
        <v>44</v>
      </c>
      <c r="O147" s="86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195</v>
      </c>
      <c r="AT147" s="218" t="s">
        <v>191</v>
      </c>
      <c r="AU147" s="218" t="s">
        <v>83</v>
      </c>
      <c r="AY147" s="19" t="s">
        <v>188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81</v>
      </c>
      <c r="BK147" s="219">
        <f>ROUND(I147*H147,2)</f>
        <v>0</v>
      </c>
      <c r="BL147" s="19" t="s">
        <v>195</v>
      </c>
      <c r="BM147" s="218" t="s">
        <v>375</v>
      </c>
    </row>
    <row r="148" s="2" customFormat="1">
      <c r="A148" s="40"/>
      <c r="B148" s="41"/>
      <c r="C148" s="42"/>
      <c r="D148" s="220" t="s">
        <v>203</v>
      </c>
      <c r="E148" s="42"/>
      <c r="F148" s="221" t="s">
        <v>376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203</v>
      </c>
      <c r="AU148" s="19" t="s">
        <v>83</v>
      </c>
    </row>
    <row r="149" s="13" customFormat="1">
      <c r="A149" s="13"/>
      <c r="B149" s="225"/>
      <c r="C149" s="226"/>
      <c r="D149" s="227" t="s">
        <v>205</v>
      </c>
      <c r="E149" s="228" t="s">
        <v>21</v>
      </c>
      <c r="F149" s="229" t="s">
        <v>108</v>
      </c>
      <c r="G149" s="226"/>
      <c r="H149" s="230">
        <v>8.641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205</v>
      </c>
      <c r="AU149" s="236" t="s">
        <v>83</v>
      </c>
      <c r="AV149" s="13" t="s">
        <v>83</v>
      </c>
      <c r="AW149" s="13" t="s">
        <v>34</v>
      </c>
      <c r="AX149" s="13" t="s">
        <v>81</v>
      </c>
      <c r="AY149" s="236" t="s">
        <v>188</v>
      </c>
    </row>
    <row r="150" s="2" customFormat="1" ht="24.15" customHeight="1">
      <c r="A150" s="40"/>
      <c r="B150" s="41"/>
      <c r="C150" s="207" t="s">
        <v>296</v>
      </c>
      <c r="D150" s="207" t="s">
        <v>191</v>
      </c>
      <c r="E150" s="208" t="s">
        <v>378</v>
      </c>
      <c r="F150" s="209" t="s">
        <v>379</v>
      </c>
      <c r="G150" s="210" t="s">
        <v>96</v>
      </c>
      <c r="H150" s="211">
        <v>7.2000000000000002</v>
      </c>
      <c r="I150" s="212"/>
      <c r="J150" s="213">
        <f>ROUND(I150*H150,2)</f>
        <v>0</v>
      </c>
      <c r="K150" s="209" t="s">
        <v>201</v>
      </c>
      <c r="L150" s="46"/>
      <c r="M150" s="214" t="s">
        <v>21</v>
      </c>
      <c r="N150" s="215" t="s">
        <v>44</v>
      </c>
      <c r="O150" s="86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195</v>
      </c>
      <c r="AT150" s="218" t="s">
        <v>191</v>
      </c>
      <c r="AU150" s="218" t="s">
        <v>83</v>
      </c>
      <c r="AY150" s="19" t="s">
        <v>188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81</v>
      </c>
      <c r="BK150" s="219">
        <f>ROUND(I150*H150,2)</f>
        <v>0</v>
      </c>
      <c r="BL150" s="19" t="s">
        <v>195</v>
      </c>
      <c r="BM150" s="218" t="s">
        <v>380</v>
      </c>
    </row>
    <row r="151" s="2" customFormat="1">
      <c r="A151" s="40"/>
      <c r="B151" s="41"/>
      <c r="C151" s="42"/>
      <c r="D151" s="220" t="s">
        <v>203</v>
      </c>
      <c r="E151" s="42"/>
      <c r="F151" s="221" t="s">
        <v>381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203</v>
      </c>
      <c r="AU151" s="19" t="s">
        <v>83</v>
      </c>
    </row>
    <row r="152" s="13" customFormat="1">
      <c r="A152" s="13"/>
      <c r="B152" s="225"/>
      <c r="C152" s="226"/>
      <c r="D152" s="227" t="s">
        <v>205</v>
      </c>
      <c r="E152" s="228" t="s">
        <v>21</v>
      </c>
      <c r="F152" s="229" t="s">
        <v>102</v>
      </c>
      <c r="G152" s="226"/>
      <c r="H152" s="230">
        <v>7.2000000000000002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205</v>
      </c>
      <c r="AU152" s="236" t="s">
        <v>83</v>
      </c>
      <c r="AV152" s="13" t="s">
        <v>83</v>
      </c>
      <c r="AW152" s="13" t="s">
        <v>34</v>
      </c>
      <c r="AX152" s="13" t="s">
        <v>81</v>
      </c>
      <c r="AY152" s="236" t="s">
        <v>188</v>
      </c>
    </row>
    <row r="153" s="2" customFormat="1" ht="24.15" customHeight="1">
      <c r="A153" s="40"/>
      <c r="B153" s="41"/>
      <c r="C153" s="207" t="s">
        <v>301</v>
      </c>
      <c r="D153" s="207" t="s">
        <v>191</v>
      </c>
      <c r="E153" s="208" t="s">
        <v>383</v>
      </c>
      <c r="F153" s="209" t="s">
        <v>384</v>
      </c>
      <c r="G153" s="210" t="s">
        <v>130</v>
      </c>
      <c r="H153" s="211">
        <v>13</v>
      </c>
      <c r="I153" s="212"/>
      <c r="J153" s="213">
        <f>ROUND(I153*H153,2)</f>
        <v>0</v>
      </c>
      <c r="K153" s="209" t="s">
        <v>201</v>
      </c>
      <c r="L153" s="46"/>
      <c r="M153" s="214" t="s">
        <v>21</v>
      </c>
      <c r="N153" s="215" t="s">
        <v>44</v>
      </c>
      <c r="O153" s="86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195</v>
      </c>
      <c r="AT153" s="218" t="s">
        <v>191</v>
      </c>
      <c r="AU153" s="218" t="s">
        <v>83</v>
      </c>
      <c r="AY153" s="19" t="s">
        <v>188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81</v>
      </c>
      <c r="BK153" s="219">
        <f>ROUND(I153*H153,2)</f>
        <v>0</v>
      </c>
      <c r="BL153" s="19" t="s">
        <v>195</v>
      </c>
      <c r="BM153" s="218" t="s">
        <v>385</v>
      </c>
    </row>
    <row r="154" s="2" customFormat="1">
      <c r="A154" s="40"/>
      <c r="B154" s="41"/>
      <c r="C154" s="42"/>
      <c r="D154" s="220" t="s">
        <v>203</v>
      </c>
      <c r="E154" s="42"/>
      <c r="F154" s="221" t="s">
        <v>386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203</v>
      </c>
      <c r="AU154" s="19" t="s">
        <v>83</v>
      </c>
    </row>
    <row r="155" s="2" customFormat="1" ht="24.15" customHeight="1">
      <c r="A155" s="40"/>
      <c r="B155" s="41"/>
      <c r="C155" s="207" t="s">
        <v>310</v>
      </c>
      <c r="D155" s="207" t="s">
        <v>191</v>
      </c>
      <c r="E155" s="208" t="s">
        <v>388</v>
      </c>
      <c r="F155" s="209" t="s">
        <v>389</v>
      </c>
      <c r="G155" s="210" t="s">
        <v>130</v>
      </c>
      <c r="H155" s="211">
        <v>390</v>
      </c>
      <c r="I155" s="212"/>
      <c r="J155" s="213">
        <f>ROUND(I155*H155,2)</f>
        <v>0</v>
      </c>
      <c r="K155" s="209" t="s">
        <v>201</v>
      </c>
      <c r="L155" s="46"/>
      <c r="M155" s="214" t="s">
        <v>21</v>
      </c>
      <c r="N155" s="215" t="s">
        <v>44</v>
      </c>
      <c r="O155" s="86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195</v>
      </c>
      <c r="AT155" s="218" t="s">
        <v>191</v>
      </c>
      <c r="AU155" s="218" t="s">
        <v>83</v>
      </c>
      <c r="AY155" s="19" t="s">
        <v>188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81</v>
      </c>
      <c r="BK155" s="219">
        <f>ROUND(I155*H155,2)</f>
        <v>0</v>
      </c>
      <c r="BL155" s="19" t="s">
        <v>195</v>
      </c>
      <c r="BM155" s="218" t="s">
        <v>390</v>
      </c>
    </row>
    <row r="156" s="2" customFormat="1">
      <c r="A156" s="40"/>
      <c r="B156" s="41"/>
      <c r="C156" s="42"/>
      <c r="D156" s="220" t="s">
        <v>203</v>
      </c>
      <c r="E156" s="42"/>
      <c r="F156" s="221" t="s">
        <v>391</v>
      </c>
      <c r="G156" s="42"/>
      <c r="H156" s="42"/>
      <c r="I156" s="22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203</v>
      </c>
      <c r="AU156" s="19" t="s">
        <v>83</v>
      </c>
    </row>
    <row r="157" s="13" customFormat="1">
      <c r="A157" s="13"/>
      <c r="B157" s="225"/>
      <c r="C157" s="226"/>
      <c r="D157" s="227" t="s">
        <v>205</v>
      </c>
      <c r="E157" s="228" t="s">
        <v>21</v>
      </c>
      <c r="F157" s="229" t="s">
        <v>956</v>
      </c>
      <c r="G157" s="226"/>
      <c r="H157" s="230">
        <v>390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205</v>
      </c>
      <c r="AU157" s="236" t="s">
        <v>83</v>
      </c>
      <c r="AV157" s="13" t="s">
        <v>83</v>
      </c>
      <c r="AW157" s="13" t="s">
        <v>34</v>
      </c>
      <c r="AX157" s="13" t="s">
        <v>81</v>
      </c>
      <c r="AY157" s="236" t="s">
        <v>188</v>
      </c>
    </row>
    <row r="158" s="2" customFormat="1" ht="24.15" customHeight="1">
      <c r="A158" s="40"/>
      <c r="B158" s="41"/>
      <c r="C158" s="207" t="s">
        <v>7</v>
      </c>
      <c r="D158" s="207" t="s">
        <v>191</v>
      </c>
      <c r="E158" s="208" t="s">
        <v>394</v>
      </c>
      <c r="F158" s="209" t="s">
        <v>395</v>
      </c>
      <c r="G158" s="210" t="s">
        <v>130</v>
      </c>
      <c r="H158" s="211">
        <v>13</v>
      </c>
      <c r="I158" s="212"/>
      <c r="J158" s="213">
        <f>ROUND(I158*H158,2)</f>
        <v>0</v>
      </c>
      <c r="K158" s="209" t="s">
        <v>201</v>
      </c>
      <c r="L158" s="46"/>
      <c r="M158" s="214" t="s">
        <v>21</v>
      </c>
      <c r="N158" s="215" t="s">
        <v>44</v>
      </c>
      <c r="O158" s="86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195</v>
      </c>
      <c r="AT158" s="218" t="s">
        <v>191</v>
      </c>
      <c r="AU158" s="218" t="s">
        <v>83</v>
      </c>
      <c r="AY158" s="19" t="s">
        <v>188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81</v>
      </c>
      <c r="BK158" s="219">
        <f>ROUND(I158*H158,2)</f>
        <v>0</v>
      </c>
      <c r="BL158" s="19" t="s">
        <v>195</v>
      </c>
      <c r="BM158" s="218" t="s">
        <v>396</v>
      </c>
    </row>
    <row r="159" s="2" customFormat="1">
      <c r="A159" s="40"/>
      <c r="B159" s="41"/>
      <c r="C159" s="42"/>
      <c r="D159" s="220" t="s">
        <v>203</v>
      </c>
      <c r="E159" s="42"/>
      <c r="F159" s="221" t="s">
        <v>397</v>
      </c>
      <c r="G159" s="42"/>
      <c r="H159" s="42"/>
      <c r="I159" s="222"/>
      <c r="J159" s="42"/>
      <c r="K159" s="42"/>
      <c r="L159" s="46"/>
      <c r="M159" s="223"/>
      <c r="N159" s="22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203</v>
      </c>
      <c r="AU159" s="19" t="s">
        <v>83</v>
      </c>
    </row>
    <row r="160" s="2" customFormat="1" ht="24.15" customHeight="1">
      <c r="A160" s="40"/>
      <c r="B160" s="41"/>
      <c r="C160" s="207" t="s">
        <v>321</v>
      </c>
      <c r="D160" s="207" t="s">
        <v>191</v>
      </c>
      <c r="E160" s="208" t="s">
        <v>399</v>
      </c>
      <c r="F160" s="209" t="s">
        <v>400</v>
      </c>
      <c r="G160" s="210" t="s">
        <v>96</v>
      </c>
      <c r="H160" s="211">
        <v>20.739000000000001</v>
      </c>
      <c r="I160" s="212"/>
      <c r="J160" s="213">
        <f>ROUND(I160*H160,2)</f>
        <v>0</v>
      </c>
      <c r="K160" s="209" t="s">
        <v>401</v>
      </c>
      <c r="L160" s="46"/>
      <c r="M160" s="214" t="s">
        <v>21</v>
      </c>
      <c r="N160" s="215" t="s">
        <v>44</v>
      </c>
      <c r="O160" s="86"/>
      <c r="P160" s="216">
        <f>O160*H160</f>
        <v>0</v>
      </c>
      <c r="Q160" s="216">
        <v>4.0000000000000003E-05</v>
      </c>
      <c r="R160" s="216">
        <f>Q160*H160</f>
        <v>0.00082956000000000013</v>
      </c>
      <c r="S160" s="216">
        <v>0</v>
      </c>
      <c r="T160" s="21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8" t="s">
        <v>195</v>
      </c>
      <c r="AT160" s="218" t="s">
        <v>191</v>
      </c>
      <c r="AU160" s="218" t="s">
        <v>83</v>
      </c>
      <c r="AY160" s="19" t="s">
        <v>188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81</v>
      </c>
      <c r="BK160" s="219">
        <f>ROUND(I160*H160,2)</f>
        <v>0</v>
      </c>
      <c r="BL160" s="19" t="s">
        <v>195</v>
      </c>
      <c r="BM160" s="218" t="s">
        <v>402</v>
      </c>
    </row>
    <row r="161" s="2" customFormat="1">
      <c r="A161" s="40"/>
      <c r="B161" s="41"/>
      <c r="C161" s="42"/>
      <c r="D161" s="220" t="s">
        <v>203</v>
      </c>
      <c r="E161" s="42"/>
      <c r="F161" s="221" t="s">
        <v>403</v>
      </c>
      <c r="G161" s="42"/>
      <c r="H161" s="42"/>
      <c r="I161" s="222"/>
      <c r="J161" s="42"/>
      <c r="K161" s="42"/>
      <c r="L161" s="46"/>
      <c r="M161" s="223"/>
      <c r="N161" s="224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203</v>
      </c>
      <c r="AU161" s="19" t="s">
        <v>83</v>
      </c>
    </row>
    <row r="162" s="14" customFormat="1">
      <c r="A162" s="14"/>
      <c r="B162" s="247"/>
      <c r="C162" s="248"/>
      <c r="D162" s="227" t="s">
        <v>205</v>
      </c>
      <c r="E162" s="249" t="s">
        <v>21</v>
      </c>
      <c r="F162" s="250" t="s">
        <v>404</v>
      </c>
      <c r="G162" s="248"/>
      <c r="H162" s="249" t="s">
        <v>21</v>
      </c>
      <c r="I162" s="251"/>
      <c r="J162" s="248"/>
      <c r="K162" s="248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205</v>
      </c>
      <c r="AU162" s="256" t="s">
        <v>83</v>
      </c>
      <c r="AV162" s="14" t="s">
        <v>81</v>
      </c>
      <c r="AW162" s="14" t="s">
        <v>34</v>
      </c>
      <c r="AX162" s="14" t="s">
        <v>73</v>
      </c>
      <c r="AY162" s="256" t="s">
        <v>188</v>
      </c>
    </row>
    <row r="163" s="13" customFormat="1">
      <c r="A163" s="13"/>
      <c r="B163" s="225"/>
      <c r="C163" s="226"/>
      <c r="D163" s="227" t="s">
        <v>205</v>
      </c>
      <c r="E163" s="228" t="s">
        <v>21</v>
      </c>
      <c r="F163" s="229" t="s">
        <v>957</v>
      </c>
      <c r="G163" s="226"/>
      <c r="H163" s="230">
        <v>24.658999999999999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205</v>
      </c>
      <c r="AU163" s="236" t="s">
        <v>83</v>
      </c>
      <c r="AV163" s="13" t="s">
        <v>83</v>
      </c>
      <c r="AW163" s="13" t="s">
        <v>34</v>
      </c>
      <c r="AX163" s="13" t="s">
        <v>73</v>
      </c>
      <c r="AY163" s="236" t="s">
        <v>188</v>
      </c>
    </row>
    <row r="164" s="13" customFormat="1">
      <c r="A164" s="13"/>
      <c r="B164" s="225"/>
      <c r="C164" s="226"/>
      <c r="D164" s="227" t="s">
        <v>205</v>
      </c>
      <c r="E164" s="228" t="s">
        <v>21</v>
      </c>
      <c r="F164" s="229" t="s">
        <v>958</v>
      </c>
      <c r="G164" s="226"/>
      <c r="H164" s="230">
        <v>-3.7029999999999998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205</v>
      </c>
      <c r="AU164" s="236" t="s">
        <v>83</v>
      </c>
      <c r="AV164" s="13" t="s">
        <v>83</v>
      </c>
      <c r="AW164" s="13" t="s">
        <v>34</v>
      </c>
      <c r="AX164" s="13" t="s">
        <v>73</v>
      </c>
      <c r="AY164" s="236" t="s">
        <v>188</v>
      </c>
    </row>
    <row r="165" s="13" customFormat="1">
      <c r="A165" s="13"/>
      <c r="B165" s="225"/>
      <c r="C165" s="226"/>
      <c r="D165" s="227" t="s">
        <v>205</v>
      </c>
      <c r="E165" s="228" t="s">
        <v>21</v>
      </c>
      <c r="F165" s="229" t="s">
        <v>959</v>
      </c>
      <c r="G165" s="226"/>
      <c r="H165" s="230">
        <v>-0.217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205</v>
      </c>
      <c r="AU165" s="236" t="s">
        <v>83</v>
      </c>
      <c r="AV165" s="13" t="s">
        <v>83</v>
      </c>
      <c r="AW165" s="13" t="s">
        <v>34</v>
      </c>
      <c r="AX165" s="13" t="s">
        <v>73</v>
      </c>
      <c r="AY165" s="236" t="s">
        <v>188</v>
      </c>
    </row>
    <row r="166" s="15" customFormat="1">
      <c r="A166" s="15"/>
      <c r="B166" s="258"/>
      <c r="C166" s="259"/>
      <c r="D166" s="227" t="s">
        <v>205</v>
      </c>
      <c r="E166" s="260" t="s">
        <v>21</v>
      </c>
      <c r="F166" s="261" t="s">
        <v>257</v>
      </c>
      <c r="G166" s="259"/>
      <c r="H166" s="262">
        <v>20.739000000000001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8" t="s">
        <v>205</v>
      </c>
      <c r="AU166" s="268" t="s">
        <v>83</v>
      </c>
      <c r="AV166" s="15" t="s">
        <v>195</v>
      </c>
      <c r="AW166" s="15" t="s">
        <v>34</v>
      </c>
      <c r="AX166" s="15" t="s">
        <v>81</v>
      </c>
      <c r="AY166" s="268" t="s">
        <v>188</v>
      </c>
    </row>
    <row r="167" s="2" customFormat="1" ht="16.5" customHeight="1">
      <c r="A167" s="40"/>
      <c r="B167" s="41"/>
      <c r="C167" s="207" t="s">
        <v>327</v>
      </c>
      <c r="D167" s="207" t="s">
        <v>191</v>
      </c>
      <c r="E167" s="208" t="s">
        <v>408</v>
      </c>
      <c r="F167" s="209" t="s">
        <v>409</v>
      </c>
      <c r="G167" s="210" t="s">
        <v>410</v>
      </c>
      <c r="H167" s="211">
        <v>1</v>
      </c>
      <c r="I167" s="212"/>
      <c r="J167" s="213">
        <f>ROUND(I167*H167,2)</f>
        <v>0</v>
      </c>
      <c r="K167" s="209" t="s">
        <v>21</v>
      </c>
      <c r="L167" s="46"/>
      <c r="M167" s="214" t="s">
        <v>21</v>
      </c>
      <c r="N167" s="215" t="s">
        <v>44</v>
      </c>
      <c r="O167" s="86"/>
      <c r="P167" s="216">
        <f>O167*H167</f>
        <v>0</v>
      </c>
      <c r="Q167" s="216">
        <v>0</v>
      </c>
      <c r="R167" s="216">
        <f>Q167*H167</f>
        <v>0</v>
      </c>
      <c r="S167" s="216">
        <v>0.050000000000000003</v>
      </c>
      <c r="T167" s="217">
        <f>S167*H167</f>
        <v>0.050000000000000003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195</v>
      </c>
      <c r="AT167" s="218" t="s">
        <v>191</v>
      </c>
      <c r="AU167" s="218" t="s">
        <v>83</v>
      </c>
      <c r="AY167" s="19" t="s">
        <v>188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81</v>
      </c>
      <c r="BK167" s="219">
        <f>ROUND(I167*H167,2)</f>
        <v>0</v>
      </c>
      <c r="BL167" s="19" t="s">
        <v>195</v>
      </c>
      <c r="BM167" s="218" t="s">
        <v>411</v>
      </c>
    </row>
    <row r="168" s="2" customFormat="1">
      <c r="A168" s="40"/>
      <c r="B168" s="41"/>
      <c r="C168" s="42"/>
      <c r="D168" s="227" t="s">
        <v>223</v>
      </c>
      <c r="E168" s="42"/>
      <c r="F168" s="257" t="s">
        <v>412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223</v>
      </c>
      <c r="AU168" s="19" t="s">
        <v>83</v>
      </c>
    </row>
    <row r="169" s="2" customFormat="1" ht="16.5" customHeight="1">
      <c r="A169" s="40"/>
      <c r="B169" s="41"/>
      <c r="C169" s="207" t="s">
        <v>332</v>
      </c>
      <c r="D169" s="207" t="s">
        <v>191</v>
      </c>
      <c r="E169" s="208" t="s">
        <v>414</v>
      </c>
      <c r="F169" s="209" t="s">
        <v>415</v>
      </c>
      <c r="G169" s="210" t="s">
        <v>410</v>
      </c>
      <c r="H169" s="211">
        <v>1</v>
      </c>
      <c r="I169" s="212"/>
      <c r="J169" s="213">
        <f>ROUND(I169*H169,2)</f>
        <v>0</v>
      </c>
      <c r="K169" s="209" t="s">
        <v>21</v>
      </c>
      <c r="L169" s="46"/>
      <c r="M169" s="214" t="s">
        <v>21</v>
      </c>
      <c r="N169" s="215" t="s">
        <v>44</v>
      </c>
      <c r="O169" s="86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195</v>
      </c>
      <c r="AT169" s="218" t="s">
        <v>191</v>
      </c>
      <c r="AU169" s="218" t="s">
        <v>83</v>
      </c>
      <c r="AY169" s="19" t="s">
        <v>188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81</v>
      </c>
      <c r="BK169" s="219">
        <f>ROUND(I169*H169,2)</f>
        <v>0</v>
      </c>
      <c r="BL169" s="19" t="s">
        <v>195</v>
      </c>
      <c r="BM169" s="218" t="s">
        <v>416</v>
      </c>
    </row>
    <row r="170" s="2" customFormat="1">
      <c r="A170" s="40"/>
      <c r="B170" s="41"/>
      <c r="C170" s="42"/>
      <c r="D170" s="227" t="s">
        <v>223</v>
      </c>
      <c r="E170" s="42"/>
      <c r="F170" s="257" t="s">
        <v>417</v>
      </c>
      <c r="G170" s="42"/>
      <c r="H170" s="42"/>
      <c r="I170" s="222"/>
      <c r="J170" s="42"/>
      <c r="K170" s="42"/>
      <c r="L170" s="46"/>
      <c r="M170" s="223"/>
      <c r="N170" s="224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223</v>
      </c>
      <c r="AU170" s="19" t="s">
        <v>83</v>
      </c>
    </row>
    <row r="171" s="2" customFormat="1" ht="16.5" customHeight="1">
      <c r="A171" s="40"/>
      <c r="B171" s="41"/>
      <c r="C171" s="207" t="s">
        <v>337</v>
      </c>
      <c r="D171" s="207" t="s">
        <v>191</v>
      </c>
      <c r="E171" s="208" t="s">
        <v>419</v>
      </c>
      <c r="F171" s="209" t="s">
        <v>420</v>
      </c>
      <c r="G171" s="210" t="s">
        <v>194</v>
      </c>
      <c r="H171" s="211">
        <v>2</v>
      </c>
      <c r="I171" s="212"/>
      <c r="J171" s="213">
        <f>ROUND(I171*H171,2)</f>
        <v>0</v>
      </c>
      <c r="K171" s="209" t="s">
        <v>21</v>
      </c>
      <c r="L171" s="46"/>
      <c r="M171" s="214" t="s">
        <v>21</v>
      </c>
      <c r="N171" s="215" t="s">
        <v>44</v>
      </c>
      <c r="O171" s="86"/>
      <c r="P171" s="216">
        <f>O171*H171</f>
        <v>0</v>
      </c>
      <c r="Q171" s="216">
        <v>0</v>
      </c>
      <c r="R171" s="216">
        <f>Q171*H171</f>
        <v>0</v>
      </c>
      <c r="S171" s="216">
        <v>0.0030000000000000001</v>
      </c>
      <c r="T171" s="217">
        <f>S171*H171</f>
        <v>0.0060000000000000001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195</v>
      </c>
      <c r="AT171" s="218" t="s">
        <v>191</v>
      </c>
      <c r="AU171" s="218" t="s">
        <v>83</v>
      </c>
      <c r="AY171" s="19" t="s">
        <v>188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81</v>
      </c>
      <c r="BK171" s="219">
        <f>ROUND(I171*H171,2)</f>
        <v>0</v>
      </c>
      <c r="BL171" s="19" t="s">
        <v>195</v>
      </c>
      <c r="BM171" s="218" t="s">
        <v>421</v>
      </c>
    </row>
    <row r="172" s="2" customFormat="1" ht="16.5" customHeight="1">
      <c r="A172" s="40"/>
      <c r="B172" s="41"/>
      <c r="C172" s="207" t="s">
        <v>343</v>
      </c>
      <c r="D172" s="207" t="s">
        <v>191</v>
      </c>
      <c r="E172" s="208" t="s">
        <v>960</v>
      </c>
      <c r="F172" s="209" t="s">
        <v>961</v>
      </c>
      <c r="G172" s="210" t="s">
        <v>194</v>
      </c>
      <c r="H172" s="211">
        <v>1</v>
      </c>
      <c r="I172" s="212"/>
      <c r="J172" s="213">
        <f>ROUND(I172*H172,2)</f>
        <v>0</v>
      </c>
      <c r="K172" s="209" t="s">
        <v>21</v>
      </c>
      <c r="L172" s="46"/>
      <c r="M172" s="214" t="s">
        <v>21</v>
      </c>
      <c r="N172" s="215" t="s">
        <v>44</v>
      </c>
      <c r="O172" s="86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195</v>
      </c>
      <c r="AT172" s="218" t="s">
        <v>191</v>
      </c>
      <c r="AU172" s="218" t="s">
        <v>83</v>
      </c>
      <c r="AY172" s="19" t="s">
        <v>188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81</v>
      </c>
      <c r="BK172" s="219">
        <f>ROUND(I172*H172,2)</f>
        <v>0</v>
      </c>
      <c r="BL172" s="19" t="s">
        <v>195</v>
      </c>
      <c r="BM172" s="218" t="s">
        <v>425</v>
      </c>
    </row>
    <row r="173" s="2" customFormat="1" ht="16.5" customHeight="1">
      <c r="A173" s="40"/>
      <c r="B173" s="41"/>
      <c r="C173" s="207" t="s">
        <v>349</v>
      </c>
      <c r="D173" s="207" t="s">
        <v>191</v>
      </c>
      <c r="E173" s="208" t="s">
        <v>428</v>
      </c>
      <c r="F173" s="209" t="s">
        <v>429</v>
      </c>
      <c r="G173" s="210" t="s">
        <v>267</v>
      </c>
      <c r="H173" s="211">
        <v>2.8580000000000001</v>
      </c>
      <c r="I173" s="212"/>
      <c r="J173" s="213">
        <f>ROUND(I173*H173,2)</f>
        <v>0</v>
      </c>
      <c r="K173" s="209" t="s">
        <v>201</v>
      </c>
      <c r="L173" s="46"/>
      <c r="M173" s="214" t="s">
        <v>21</v>
      </c>
      <c r="N173" s="215" t="s">
        <v>44</v>
      </c>
      <c r="O173" s="86"/>
      <c r="P173" s="216">
        <f>O173*H173</f>
        <v>0</v>
      </c>
      <c r="Q173" s="216">
        <v>0</v>
      </c>
      <c r="R173" s="216">
        <f>Q173*H173</f>
        <v>0</v>
      </c>
      <c r="S173" s="216">
        <v>2.2000000000000002</v>
      </c>
      <c r="T173" s="217">
        <f>S173*H173</f>
        <v>6.2876000000000003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8" t="s">
        <v>195</v>
      </c>
      <c r="AT173" s="218" t="s">
        <v>191</v>
      </c>
      <c r="AU173" s="218" t="s">
        <v>83</v>
      </c>
      <c r="AY173" s="19" t="s">
        <v>188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9" t="s">
        <v>81</v>
      </c>
      <c r="BK173" s="219">
        <f>ROUND(I173*H173,2)</f>
        <v>0</v>
      </c>
      <c r="BL173" s="19" t="s">
        <v>195</v>
      </c>
      <c r="BM173" s="218" t="s">
        <v>430</v>
      </c>
    </row>
    <row r="174" s="2" customFormat="1">
      <c r="A174" s="40"/>
      <c r="B174" s="41"/>
      <c r="C174" s="42"/>
      <c r="D174" s="220" t="s">
        <v>203</v>
      </c>
      <c r="E174" s="42"/>
      <c r="F174" s="221" t="s">
        <v>431</v>
      </c>
      <c r="G174" s="42"/>
      <c r="H174" s="42"/>
      <c r="I174" s="222"/>
      <c r="J174" s="42"/>
      <c r="K174" s="42"/>
      <c r="L174" s="46"/>
      <c r="M174" s="223"/>
      <c r="N174" s="224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203</v>
      </c>
      <c r="AU174" s="19" t="s">
        <v>83</v>
      </c>
    </row>
    <row r="175" s="14" customFormat="1">
      <c r="A175" s="14"/>
      <c r="B175" s="247"/>
      <c r="C175" s="248"/>
      <c r="D175" s="227" t="s">
        <v>205</v>
      </c>
      <c r="E175" s="249" t="s">
        <v>21</v>
      </c>
      <c r="F175" s="250" t="s">
        <v>432</v>
      </c>
      <c r="G175" s="248"/>
      <c r="H175" s="249" t="s">
        <v>21</v>
      </c>
      <c r="I175" s="251"/>
      <c r="J175" s="248"/>
      <c r="K175" s="248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205</v>
      </c>
      <c r="AU175" s="256" t="s">
        <v>83</v>
      </c>
      <c r="AV175" s="14" t="s">
        <v>81</v>
      </c>
      <c r="AW175" s="14" t="s">
        <v>34</v>
      </c>
      <c r="AX175" s="14" t="s">
        <v>73</v>
      </c>
      <c r="AY175" s="256" t="s">
        <v>188</v>
      </c>
    </row>
    <row r="176" s="13" customFormat="1">
      <c r="A176" s="13"/>
      <c r="B176" s="225"/>
      <c r="C176" s="226"/>
      <c r="D176" s="227" t="s">
        <v>205</v>
      </c>
      <c r="E176" s="228" t="s">
        <v>21</v>
      </c>
      <c r="F176" s="229" t="s">
        <v>962</v>
      </c>
      <c r="G176" s="226"/>
      <c r="H176" s="230">
        <v>2.8580000000000001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205</v>
      </c>
      <c r="AU176" s="236" t="s">
        <v>83</v>
      </c>
      <c r="AV176" s="13" t="s">
        <v>83</v>
      </c>
      <c r="AW176" s="13" t="s">
        <v>34</v>
      </c>
      <c r="AX176" s="13" t="s">
        <v>81</v>
      </c>
      <c r="AY176" s="236" t="s">
        <v>188</v>
      </c>
    </row>
    <row r="177" s="2" customFormat="1" ht="21.75" customHeight="1">
      <c r="A177" s="40"/>
      <c r="B177" s="41"/>
      <c r="C177" s="207" t="s">
        <v>354</v>
      </c>
      <c r="D177" s="207" t="s">
        <v>191</v>
      </c>
      <c r="E177" s="208" t="s">
        <v>434</v>
      </c>
      <c r="F177" s="209" t="s">
        <v>435</v>
      </c>
      <c r="G177" s="210" t="s">
        <v>267</v>
      </c>
      <c r="H177" s="211">
        <v>15.715999999999999</v>
      </c>
      <c r="I177" s="212"/>
      <c r="J177" s="213">
        <f>ROUND(I177*H177,2)</f>
        <v>0</v>
      </c>
      <c r="K177" s="209" t="s">
        <v>201</v>
      </c>
      <c r="L177" s="46"/>
      <c r="M177" s="214" t="s">
        <v>21</v>
      </c>
      <c r="N177" s="215" t="s">
        <v>44</v>
      </c>
      <c r="O177" s="86"/>
      <c r="P177" s="216">
        <f>O177*H177</f>
        <v>0</v>
      </c>
      <c r="Q177" s="216">
        <v>0</v>
      </c>
      <c r="R177" s="216">
        <f>Q177*H177</f>
        <v>0</v>
      </c>
      <c r="S177" s="216">
        <v>1.3999999999999999</v>
      </c>
      <c r="T177" s="217">
        <f>S177*H177</f>
        <v>22.002399999999998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8" t="s">
        <v>195</v>
      </c>
      <c r="AT177" s="218" t="s">
        <v>191</v>
      </c>
      <c r="AU177" s="218" t="s">
        <v>83</v>
      </c>
      <c r="AY177" s="19" t="s">
        <v>188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9" t="s">
        <v>81</v>
      </c>
      <c r="BK177" s="219">
        <f>ROUND(I177*H177,2)</f>
        <v>0</v>
      </c>
      <c r="BL177" s="19" t="s">
        <v>195</v>
      </c>
      <c r="BM177" s="218" t="s">
        <v>436</v>
      </c>
    </row>
    <row r="178" s="2" customFormat="1">
      <c r="A178" s="40"/>
      <c r="B178" s="41"/>
      <c r="C178" s="42"/>
      <c r="D178" s="220" t="s">
        <v>203</v>
      </c>
      <c r="E178" s="42"/>
      <c r="F178" s="221" t="s">
        <v>437</v>
      </c>
      <c r="G178" s="42"/>
      <c r="H178" s="42"/>
      <c r="I178" s="222"/>
      <c r="J178" s="42"/>
      <c r="K178" s="42"/>
      <c r="L178" s="46"/>
      <c r="M178" s="223"/>
      <c r="N178" s="224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203</v>
      </c>
      <c r="AU178" s="19" t="s">
        <v>83</v>
      </c>
    </row>
    <row r="179" s="13" customFormat="1">
      <c r="A179" s="13"/>
      <c r="B179" s="225"/>
      <c r="C179" s="226"/>
      <c r="D179" s="227" t="s">
        <v>205</v>
      </c>
      <c r="E179" s="228" t="s">
        <v>21</v>
      </c>
      <c r="F179" s="229" t="s">
        <v>963</v>
      </c>
      <c r="G179" s="226"/>
      <c r="H179" s="230">
        <v>15.715999999999999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205</v>
      </c>
      <c r="AU179" s="236" t="s">
        <v>83</v>
      </c>
      <c r="AV179" s="13" t="s">
        <v>83</v>
      </c>
      <c r="AW179" s="13" t="s">
        <v>34</v>
      </c>
      <c r="AX179" s="13" t="s">
        <v>81</v>
      </c>
      <c r="AY179" s="236" t="s">
        <v>188</v>
      </c>
    </row>
    <row r="180" s="2" customFormat="1" ht="24.15" customHeight="1">
      <c r="A180" s="40"/>
      <c r="B180" s="41"/>
      <c r="C180" s="207" t="s">
        <v>360</v>
      </c>
      <c r="D180" s="207" t="s">
        <v>191</v>
      </c>
      <c r="E180" s="208" t="s">
        <v>440</v>
      </c>
      <c r="F180" s="209" t="s">
        <v>441</v>
      </c>
      <c r="G180" s="210" t="s">
        <v>194</v>
      </c>
      <c r="H180" s="211">
        <v>7</v>
      </c>
      <c r="I180" s="212"/>
      <c r="J180" s="213">
        <f>ROUND(I180*H180,2)</f>
        <v>0</v>
      </c>
      <c r="K180" s="209" t="s">
        <v>201</v>
      </c>
      <c r="L180" s="46"/>
      <c r="M180" s="214" t="s">
        <v>21</v>
      </c>
      <c r="N180" s="215" t="s">
        <v>44</v>
      </c>
      <c r="O180" s="86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195</v>
      </c>
      <c r="AT180" s="218" t="s">
        <v>191</v>
      </c>
      <c r="AU180" s="218" t="s">
        <v>83</v>
      </c>
      <c r="AY180" s="19" t="s">
        <v>188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81</v>
      </c>
      <c r="BK180" s="219">
        <f>ROUND(I180*H180,2)</f>
        <v>0</v>
      </c>
      <c r="BL180" s="19" t="s">
        <v>195</v>
      </c>
      <c r="BM180" s="218" t="s">
        <v>964</v>
      </c>
    </row>
    <row r="181" s="2" customFormat="1">
      <c r="A181" s="40"/>
      <c r="B181" s="41"/>
      <c r="C181" s="42"/>
      <c r="D181" s="220" t="s">
        <v>203</v>
      </c>
      <c r="E181" s="42"/>
      <c r="F181" s="221" t="s">
        <v>443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203</v>
      </c>
      <c r="AU181" s="19" t="s">
        <v>83</v>
      </c>
    </row>
    <row r="182" s="14" customFormat="1">
      <c r="A182" s="14"/>
      <c r="B182" s="247"/>
      <c r="C182" s="248"/>
      <c r="D182" s="227" t="s">
        <v>205</v>
      </c>
      <c r="E182" s="249" t="s">
        <v>21</v>
      </c>
      <c r="F182" s="250" t="s">
        <v>444</v>
      </c>
      <c r="G182" s="248"/>
      <c r="H182" s="249" t="s">
        <v>21</v>
      </c>
      <c r="I182" s="251"/>
      <c r="J182" s="248"/>
      <c r="K182" s="248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205</v>
      </c>
      <c r="AU182" s="256" t="s">
        <v>83</v>
      </c>
      <c r="AV182" s="14" t="s">
        <v>81</v>
      </c>
      <c r="AW182" s="14" t="s">
        <v>34</v>
      </c>
      <c r="AX182" s="14" t="s">
        <v>73</v>
      </c>
      <c r="AY182" s="256" t="s">
        <v>188</v>
      </c>
    </row>
    <row r="183" s="14" customFormat="1">
      <c r="A183" s="14"/>
      <c r="B183" s="247"/>
      <c r="C183" s="248"/>
      <c r="D183" s="227" t="s">
        <v>205</v>
      </c>
      <c r="E183" s="249" t="s">
        <v>21</v>
      </c>
      <c r="F183" s="250" t="s">
        <v>965</v>
      </c>
      <c r="G183" s="248"/>
      <c r="H183" s="249" t="s">
        <v>21</v>
      </c>
      <c r="I183" s="251"/>
      <c r="J183" s="248"/>
      <c r="K183" s="248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205</v>
      </c>
      <c r="AU183" s="256" t="s">
        <v>83</v>
      </c>
      <c r="AV183" s="14" t="s">
        <v>81</v>
      </c>
      <c r="AW183" s="14" t="s">
        <v>34</v>
      </c>
      <c r="AX183" s="14" t="s">
        <v>73</v>
      </c>
      <c r="AY183" s="256" t="s">
        <v>188</v>
      </c>
    </row>
    <row r="184" s="13" customFormat="1">
      <c r="A184" s="13"/>
      <c r="B184" s="225"/>
      <c r="C184" s="226"/>
      <c r="D184" s="227" t="s">
        <v>205</v>
      </c>
      <c r="E184" s="228" t="s">
        <v>21</v>
      </c>
      <c r="F184" s="229" t="s">
        <v>230</v>
      </c>
      <c r="G184" s="226"/>
      <c r="H184" s="230">
        <v>7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205</v>
      </c>
      <c r="AU184" s="236" t="s">
        <v>83</v>
      </c>
      <c r="AV184" s="13" t="s">
        <v>83</v>
      </c>
      <c r="AW184" s="13" t="s">
        <v>34</v>
      </c>
      <c r="AX184" s="13" t="s">
        <v>81</v>
      </c>
      <c r="AY184" s="236" t="s">
        <v>188</v>
      </c>
    </row>
    <row r="185" s="12" customFormat="1" ht="22.8" customHeight="1">
      <c r="A185" s="12"/>
      <c r="B185" s="191"/>
      <c r="C185" s="192"/>
      <c r="D185" s="193" t="s">
        <v>72</v>
      </c>
      <c r="E185" s="205" t="s">
        <v>458</v>
      </c>
      <c r="F185" s="205" t="s">
        <v>459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SUM(P186:P205)</f>
        <v>0</v>
      </c>
      <c r="Q185" s="199"/>
      <c r="R185" s="200">
        <f>SUM(R186:R205)</f>
        <v>0</v>
      </c>
      <c r="S185" s="199"/>
      <c r="T185" s="201">
        <f>SUM(T186:T205)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81</v>
      </c>
      <c r="AT185" s="203" t="s">
        <v>72</v>
      </c>
      <c r="AU185" s="203" t="s">
        <v>81</v>
      </c>
      <c r="AY185" s="202" t="s">
        <v>188</v>
      </c>
      <c r="BK185" s="204">
        <f>SUM(BK186:BK205)</f>
        <v>0</v>
      </c>
    </row>
    <row r="186" s="2" customFormat="1" ht="24.15" customHeight="1">
      <c r="A186" s="40"/>
      <c r="B186" s="41"/>
      <c r="C186" s="207" t="s">
        <v>366</v>
      </c>
      <c r="D186" s="207" t="s">
        <v>191</v>
      </c>
      <c r="E186" s="208" t="s">
        <v>966</v>
      </c>
      <c r="F186" s="209" t="s">
        <v>967</v>
      </c>
      <c r="G186" s="210" t="s">
        <v>278</v>
      </c>
      <c r="H186" s="211">
        <v>33.414000000000001</v>
      </c>
      <c r="I186" s="212"/>
      <c r="J186" s="213">
        <f>ROUND(I186*H186,2)</f>
        <v>0</v>
      </c>
      <c r="K186" s="209" t="s">
        <v>201</v>
      </c>
      <c r="L186" s="46"/>
      <c r="M186" s="214" t="s">
        <v>21</v>
      </c>
      <c r="N186" s="215" t="s">
        <v>44</v>
      </c>
      <c r="O186" s="86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8" t="s">
        <v>195</v>
      </c>
      <c r="AT186" s="218" t="s">
        <v>191</v>
      </c>
      <c r="AU186" s="218" t="s">
        <v>83</v>
      </c>
      <c r="AY186" s="19" t="s">
        <v>188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81</v>
      </c>
      <c r="BK186" s="219">
        <f>ROUND(I186*H186,2)</f>
        <v>0</v>
      </c>
      <c r="BL186" s="19" t="s">
        <v>195</v>
      </c>
      <c r="BM186" s="218" t="s">
        <v>968</v>
      </c>
    </row>
    <row r="187" s="2" customFormat="1">
      <c r="A187" s="40"/>
      <c r="B187" s="41"/>
      <c r="C187" s="42"/>
      <c r="D187" s="220" t="s">
        <v>203</v>
      </c>
      <c r="E187" s="42"/>
      <c r="F187" s="221" t="s">
        <v>969</v>
      </c>
      <c r="G187" s="42"/>
      <c r="H187" s="42"/>
      <c r="I187" s="22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203</v>
      </c>
      <c r="AU187" s="19" t="s">
        <v>83</v>
      </c>
    </row>
    <row r="188" s="2" customFormat="1" ht="21.75" customHeight="1">
      <c r="A188" s="40"/>
      <c r="B188" s="41"/>
      <c r="C188" s="207" t="s">
        <v>372</v>
      </c>
      <c r="D188" s="207" t="s">
        <v>191</v>
      </c>
      <c r="E188" s="208" t="s">
        <v>466</v>
      </c>
      <c r="F188" s="209" t="s">
        <v>467</v>
      </c>
      <c r="G188" s="210" t="s">
        <v>278</v>
      </c>
      <c r="H188" s="211">
        <v>33.414000000000001</v>
      </c>
      <c r="I188" s="212"/>
      <c r="J188" s="213">
        <f>ROUND(I188*H188,2)</f>
        <v>0</v>
      </c>
      <c r="K188" s="209" t="s">
        <v>201</v>
      </c>
      <c r="L188" s="46"/>
      <c r="M188" s="214" t="s">
        <v>21</v>
      </c>
      <c r="N188" s="215" t="s">
        <v>44</v>
      </c>
      <c r="O188" s="86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8" t="s">
        <v>195</v>
      </c>
      <c r="AT188" s="218" t="s">
        <v>191</v>
      </c>
      <c r="AU188" s="218" t="s">
        <v>83</v>
      </c>
      <c r="AY188" s="19" t="s">
        <v>188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81</v>
      </c>
      <c r="BK188" s="219">
        <f>ROUND(I188*H188,2)</f>
        <v>0</v>
      </c>
      <c r="BL188" s="19" t="s">
        <v>195</v>
      </c>
      <c r="BM188" s="218" t="s">
        <v>468</v>
      </c>
    </row>
    <row r="189" s="2" customFormat="1">
      <c r="A189" s="40"/>
      <c r="B189" s="41"/>
      <c r="C189" s="42"/>
      <c r="D189" s="220" t="s">
        <v>203</v>
      </c>
      <c r="E189" s="42"/>
      <c r="F189" s="221" t="s">
        <v>469</v>
      </c>
      <c r="G189" s="42"/>
      <c r="H189" s="42"/>
      <c r="I189" s="222"/>
      <c r="J189" s="42"/>
      <c r="K189" s="42"/>
      <c r="L189" s="46"/>
      <c r="M189" s="223"/>
      <c r="N189" s="224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203</v>
      </c>
      <c r="AU189" s="19" t="s">
        <v>83</v>
      </c>
    </row>
    <row r="190" s="2" customFormat="1" ht="24.15" customHeight="1">
      <c r="A190" s="40"/>
      <c r="B190" s="41"/>
      <c r="C190" s="207" t="s">
        <v>377</v>
      </c>
      <c r="D190" s="207" t="s">
        <v>191</v>
      </c>
      <c r="E190" s="208" t="s">
        <v>471</v>
      </c>
      <c r="F190" s="209" t="s">
        <v>472</v>
      </c>
      <c r="G190" s="210" t="s">
        <v>278</v>
      </c>
      <c r="H190" s="211">
        <v>634.86599999999999</v>
      </c>
      <c r="I190" s="212"/>
      <c r="J190" s="213">
        <f>ROUND(I190*H190,2)</f>
        <v>0</v>
      </c>
      <c r="K190" s="209" t="s">
        <v>201</v>
      </c>
      <c r="L190" s="46"/>
      <c r="M190" s="214" t="s">
        <v>21</v>
      </c>
      <c r="N190" s="215" t="s">
        <v>44</v>
      </c>
      <c r="O190" s="86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195</v>
      </c>
      <c r="AT190" s="218" t="s">
        <v>191</v>
      </c>
      <c r="AU190" s="218" t="s">
        <v>83</v>
      </c>
      <c r="AY190" s="19" t="s">
        <v>188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81</v>
      </c>
      <c r="BK190" s="219">
        <f>ROUND(I190*H190,2)</f>
        <v>0</v>
      </c>
      <c r="BL190" s="19" t="s">
        <v>195</v>
      </c>
      <c r="BM190" s="218" t="s">
        <v>473</v>
      </c>
    </row>
    <row r="191" s="2" customFormat="1">
      <c r="A191" s="40"/>
      <c r="B191" s="41"/>
      <c r="C191" s="42"/>
      <c r="D191" s="220" t="s">
        <v>203</v>
      </c>
      <c r="E191" s="42"/>
      <c r="F191" s="221" t="s">
        <v>474</v>
      </c>
      <c r="G191" s="42"/>
      <c r="H191" s="42"/>
      <c r="I191" s="222"/>
      <c r="J191" s="42"/>
      <c r="K191" s="42"/>
      <c r="L191" s="46"/>
      <c r="M191" s="223"/>
      <c r="N191" s="224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203</v>
      </c>
      <c r="AU191" s="19" t="s">
        <v>83</v>
      </c>
    </row>
    <row r="192" s="13" customFormat="1">
      <c r="A192" s="13"/>
      <c r="B192" s="225"/>
      <c r="C192" s="226"/>
      <c r="D192" s="227" t="s">
        <v>205</v>
      </c>
      <c r="E192" s="226"/>
      <c r="F192" s="229" t="s">
        <v>970</v>
      </c>
      <c r="G192" s="226"/>
      <c r="H192" s="230">
        <v>634.86599999999999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205</v>
      </c>
      <c r="AU192" s="236" t="s">
        <v>83</v>
      </c>
      <c r="AV192" s="13" t="s">
        <v>83</v>
      </c>
      <c r="AW192" s="13" t="s">
        <v>4</v>
      </c>
      <c r="AX192" s="13" t="s">
        <v>81</v>
      </c>
      <c r="AY192" s="236" t="s">
        <v>188</v>
      </c>
    </row>
    <row r="193" s="2" customFormat="1" ht="24.15" customHeight="1">
      <c r="A193" s="40"/>
      <c r="B193" s="41"/>
      <c r="C193" s="207" t="s">
        <v>382</v>
      </c>
      <c r="D193" s="207" t="s">
        <v>191</v>
      </c>
      <c r="E193" s="208" t="s">
        <v>477</v>
      </c>
      <c r="F193" s="209" t="s">
        <v>478</v>
      </c>
      <c r="G193" s="210" t="s">
        <v>278</v>
      </c>
      <c r="H193" s="211">
        <v>6.2880000000000003</v>
      </c>
      <c r="I193" s="212"/>
      <c r="J193" s="213">
        <f>ROUND(I193*H193,2)</f>
        <v>0</v>
      </c>
      <c r="K193" s="209" t="s">
        <v>201</v>
      </c>
      <c r="L193" s="46"/>
      <c r="M193" s="214" t="s">
        <v>21</v>
      </c>
      <c r="N193" s="215" t="s">
        <v>44</v>
      </c>
      <c r="O193" s="86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195</v>
      </c>
      <c r="AT193" s="218" t="s">
        <v>191</v>
      </c>
      <c r="AU193" s="218" t="s">
        <v>83</v>
      </c>
      <c r="AY193" s="19" t="s">
        <v>188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81</v>
      </c>
      <c r="BK193" s="219">
        <f>ROUND(I193*H193,2)</f>
        <v>0</v>
      </c>
      <c r="BL193" s="19" t="s">
        <v>195</v>
      </c>
      <c r="BM193" s="218" t="s">
        <v>479</v>
      </c>
    </row>
    <row r="194" s="2" customFormat="1">
      <c r="A194" s="40"/>
      <c r="B194" s="41"/>
      <c r="C194" s="42"/>
      <c r="D194" s="220" t="s">
        <v>203</v>
      </c>
      <c r="E194" s="42"/>
      <c r="F194" s="221" t="s">
        <v>480</v>
      </c>
      <c r="G194" s="42"/>
      <c r="H194" s="42"/>
      <c r="I194" s="22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203</v>
      </c>
      <c r="AU194" s="19" t="s">
        <v>83</v>
      </c>
    </row>
    <row r="195" s="2" customFormat="1" ht="24.15" customHeight="1">
      <c r="A195" s="40"/>
      <c r="B195" s="41"/>
      <c r="C195" s="207" t="s">
        <v>387</v>
      </c>
      <c r="D195" s="207" t="s">
        <v>191</v>
      </c>
      <c r="E195" s="208" t="s">
        <v>482</v>
      </c>
      <c r="F195" s="209" t="s">
        <v>483</v>
      </c>
      <c r="G195" s="210" t="s">
        <v>278</v>
      </c>
      <c r="H195" s="211">
        <v>22.106999999999999</v>
      </c>
      <c r="I195" s="212"/>
      <c r="J195" s="213">
        <f>ROUND(I195*H195,2)</f>
        <v>0</v>
      </c>
      <c r="K195" s="209" t="s">
        <v>201</v>
      </c>
      <c r="L195" s="46"/>
      <c r="M195" s="214" t="s">
        <v>21</v>
      </c>
      <c r="N195" s="215" t="s">
        <v>44</v>
      </c>
      <c r="O195" s="86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195</v>
      </c>
      <c r="AT195" s="218" t="s">
        <v>191</v>
      </c>
      <c r="AU195" s="218" t="s">
        <v>83</v>
      </c>
      <c r="AY195" s="19" t="s">
        <v>188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81</v>
      </c>
      <c r="BK195" s="219">
        <f>ROUND(I195*H195,2)</f>
        <v>0</v>
      </c>
      <c r="BL195" s="19" t="s">
        <v>195</v>
      </c>
      <c r="BM195" s="218" t="s">
        <v>484</v>
      </c>
    </row>
    <row r="196" s="2" customFormat="1">
      <c r="A196" s="40"/>
      <c r="B196" s="41"/>
      <c r="C196" s="42"/>
      <c r="D196" s="220" t="s">
        <v>203</v>
      </c>
      <c r="E196" s="42"/>
      <c r="F196" s="221" t="s">
        <v>485</v>
      </c>
      <c r="G196" s="42"/>
      <c r="H196" s="42"/>
      <c r="I196" s="222"/>
      <c r="J196" s="42"/>
      <c r="K196" s="42"/>
      <c r="L196" s="46"/>
      <c r="M196" s="223"/>
      <c r="N196" s="22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203</v>
      </c>
      <c r="AU196" s="19" t="s">
        <v>83</v>
      </c>
    </row>
    <row r="197" s="13" customFormat="1">
      <c r="A197" s="13"/>
      <c r="B197" s="225"/>
      <c r="C197" s="226"/>
      <c r="D197" s="227" t="s">
        <v>205</v>
      </c>
      <c r="E197" s="228" t="s">
        <v>21</v>
      </c>
      <c r="F197" s="229" t="s">
        <v>971</v>
      </c>
      <c r="G197" s="226"/>
      <c r="H197" s="230">
        <v>22.106999999999999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205</v>
      </c>
      <c r="AU197" s="236" t="s">
        <v>83</v>
      </c>
      <c r="AV197" s="13" t="s">
        <v>83</v>
      </c>
      <c r="AW197" s="13" t="s">
        <v>34</v>
      </c>
      <c r="AX197" s="13" t="s">
        <v>81</v>
      </c>
      <c r="AY197" s="236" t="s">
        <v>188</v>
      </c>
    </row>
    <row r="198" s="2" customFormat="1" ht="24.15" customHeight="1">
      <c r="A198" s="40"/>
      <c r="B198" s="41"/>
      <c r="C198" s="207" t="s">
        <v>393</v>
      </c>
      <c r="D198" s="207" t="s">
        <v>191</v>
      </c>
      <c r="E198" s="208" t="s">
        <v>488</v>
      </c>
      <c r="F198" s="209" t="s">
        <v>489</v>
      </c>
      <c r="G198" s="210" t="s">
        <v>278</v>
      </c>
      <c r="H198" s="211">
        <v>2.1099999999999999</v>
      </c>
      <c r="I198" s="212"/>
      <c r="J198" s="213">
        <f>ROUND(I198*H198,2)</f>
        <v>0</v>
      </c>
      <c r="K198" s="209" t="s">
        <v>201</v>
      </c>
      <c r="L198" s="46"/>
      <c r="M198" s="214" t="s">
        <v>21</v>
      </c>
      <c r="N198" s="215" t="s">
        <v>44</v>
      </c>
      <c r="O198" s="86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8" t="s">
        <v>195</v>
      </c>
      <c r="AT198" s="218" t="s">
        <v>191</v>
      </c>
      <c r="AU198" s="218" t="s">
        <v>83</v>
      </c>
      <c r="AY198" s="19" t="s">
        <v>188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81</v>
      </c>
      <c r="BK198" s="219">
        <f>ROUND(I198*H198,2)</f>
        <v>0</v>
      </c>
      <c r="BL198" s="19" t="s">
        <v>195</v>
      </c>
      <c r="BM198" s="218" t="s">
        <v>490</v>
      </c>
    </row>
    <row r="199" s="2" customFormat="1">
      <c r="A199" s="40"/>
      <c r="B199" s="41"/>
      <c r="C199" s="42"/>
      <c r="D199" s="220" t="s">
        <v>203</v>
      </c>
      <c r="E199" s="42"/>
      <c r="F199" s="221" t="s">
        <v>491</v>
      </c>
      <c r="G199" s="42"/>
      <c r="H199" s="42"/>
      <c r="I199" s="222"/>
      <c r="J199" s="42"/>
      <c r="K199" s="42"/>
      <c r="L199" s="46"/>
      <c r="M199" s="223"/>
      <c r="N199" s="224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203</v>
      </c>
      <c r="AU199" s="19" t="s">
        <v>83</v>
      </c>
    </row>
    <row r="200" s="13" customFormat="1">
      <c r="A200" s="13"/>
      <c r="B200" s="225"/>
      <c r="C200" s="226"/>
      <c r="D200" s="227" t="s">
        <v>205</v>
      </c>
      <c r="E200" s="228" t="s">
        <v>21</v>
      </c>
      <c r="F200" s="229" t="s">
        <v>972</v>
      </c>
      <c r="G200" s="226"/>
      <c r="H200" s="230">
        <v>2.1099999999999999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205</v>
      </c>
      <c r="AU200" s="236" t="s">
        <v>83</v>
      </c>
      <c r="AV200" s="13" t="s">
        <v>83</v>
      </c>
      <c r="AW200" s="13" t="s">
        <v>34</v>
      </c>
      <c r="AX200" s="13" t="s">
        <v>81</v>
      </c>
      <c r="AY200" s="236" t="s">
        <v>188</v>
      </c>
    </row>
    <row r="201" s="2" customFormat="1" ht="24.15" customHeight="1">
      <c r="A201" s="40"/>
      <c r="B201" s="41"/>
      <c r="C201" s="207" t="s">
        <v>398</v>
      </c>
      <c r="D201" s="207" t="s">
        <v>191</v>
      </c>
      <c r="E201" s="208" t="s">
        <v>494</v>
      </c>
      <c r="F201" s="209" t="s">
        <v>495</v>
      </c>
      <c r="G201" s="210" t="s">
        <v>278</v>
      </c>
      <c r="H201" s="211">
        <v>0.24099999999999999</v>
      </c>
      <c r="I201" s="212"/>
      <c r="J201" s="213">
        <f>ROUND(I201*H201,2)</f>
        <v>0</v>
      </c>
      <c r="K201" s="209" t="s">
        <v>201</v>
      </c>
      <c r="L201" s="46"/>
      <c r="M201" s="214" t="s">
        <v>21</v>
      </c>
      <c r="N201" s="215" t="s">
        <v>44</v>
      </c>
      <c r="O201" s="86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8" t="s">
        <v>195</v>
      </c>
      <c r="AT201" s="218" t="s">
        <v>191</v>
      </c>
      <c r="AU201" s="218" t="s">
        <v>83</v>
      </c>
      <c r="AY201" s="19" t="s">
        <v>188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9" t="s">
        <v>81</v>
      </c>
      <c r="BK201" s="219">
        <f>ROUND(I201*H201,2)</f>
        <v>0</v>
      </c>
      <c r="BL201" s="19" t="s">
        <v>195</v>
      </c>
      <c r="BM201" s="218" t="s">
        <v>973</v>
      </c>
    </row>
    <row r="202" s="2" customFormat="1">
      <c r="A202" s="40"/>
      <c r="B202" s="41"/>
      <c r="C202" s="42"/>
      <c r="D202" s="220" t="s">
        <v>203</v>
      </c>
      <c r="E202" s="42"/>
      <c r="F202" s="221" t="s">
        <v>497</v>
      </c>
      <c r="G202" s="42"/>
      <c r="H202" s="42"/>
      <c r="I202" s="222"/>
      <c r="J202" s="42"/>
      <c r="K202" s="42"/>
      <c r="L202" s="46"/>
      <c r="M202" s="223"/>
      <c r="N202" s="22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203</v>
      </c>
      <c r="AU202" s="19" t="s">
        <v>83</v>
      </c>
    </row>
    <row r="203" s="13" customFormat="1">
      <c r="A203" s="13"/>
      <c r="B203" s="225"/>
      <c r="C203" s="226"/>
      <c r="D203" s="227" t="s">
        <v>205</v>
      </c>
      <c r="E203" s="228" t="s">
        <v>21</v>
      </c>
      <c r="F203" s="229" t="s">
        <v>974</v>
      </c>
      <c r="G203" s="226"/>
      <c r="H203" s="230">
        <v>0.24099999999999999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205</v>
      </c>
      <c r="AU203" s="236" t="s">
        <v>83</v>
      </c>
      <c r="AV203" s="13" t="s">
        <v>83</v>
      </c>
      <c r="AW203" s="13" t="s">
        <v>34</v>
      </c>
      <c r="AX203" s="13" t="s">
        <v>81</v>
      </c>
      <c r="AY203" s="236" t="s">
        <v>188</v>
      </c>
    </row>
    <row r="204" s="2" customFormat="1" ht="24.15" customHeight="1">
      <c r="A204" s="40"/>
      <c r="B204" s="41"/>
      <c r="C204" s="207" t="s">
        <v>407</v>
      </c>
      <c r="D204" s="207" t="s">
        <v>191</v>
      </c>
      <c r="E204" s="208" t="s">
        <v>500</v>
      </c>
      <c r="F204" s="209" t="s">
        <v>501</v>
      </c>
      <c r="G204" s="210" t="s">
        <v>278</v>
      </c>
      <c r="H204" s="211">
        <v>2.4860000000000002</v>
      </c>
      <c r="I204" s="212"/>
      <c r="J204" s="213">
        <f>ROUND(I204*H204,2)</f>
        <v>0</v>
      </c>
      <c r="K204" s="209" t="s">
        <v>201</v>
      </c>
      <c r="L204" s="46"/>
      <c r="M204" s="214" t="s">
        <v>21</v>
      </c>
      <c r="N204" s="215" t="s">
        <v>44</v>
      </c>
      <c r="O204" s="86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195</v>
      </c>
      <c r="AT204" s="218" t="s">
        <v>191</v>
      </c>
      <c r="AU204" s="218" t="s">
        <v>83</v>
      </c>
      <c r="AY204" s="19" t="s">
        <v>188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81</v>
      </c>
      <c r="BK204" s="219">
        <f>ROUND(I204*H204,2)</f>
        <v>0</v>
      </c>
      <c r="BL204" s="19" t="s">
        <v>195</v>
      </c>
      <c r="BM204" s="218" t="s">
        <v>502</v>
      </c>
    </row>
    <row r="205" s="2" customFormat="1">
      <c r="A205" s="40"/>
      <c r="B205" s="41"/>
      <c r="C205" s="42"/>
      <c r="D205" s="220" t="s">
        <v>203</v>
      </c>
      <c r="E205" s="42"/>
      <c r="F205" s="221" t="s">
        <v>503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203</v>
      </c>
      <c r="AU205" s="19" t="s">
        <v>83</v>
      </c>
    </row>
    <row r="206" s="12" customFormat="1" ht="22.8" customHeight="1">
      <c r="A206" s="12"/>
      <c r="B206" s="191"/>
      <c r="C206" s="192"/>
      <c r="D206" s="193" t="s">
        <v>72</v>
      </c>
      <c r="E206" s="205" t="s">
        <v>504</v>
      </c>
      <c r="F206" s="205" t="s">
        <v>505</v>
      </c>
      <c r="G206" s="192"/>
      <c r="H206" s="192"/>
      <c r="I206" s="195"/>
      <c r="J206" s="206">
        <f>BK206</f>
        <v>0</v>
      </c>
      <c r="K206" s="192"/>
      <c r="L206" s="197"/>
      <c r="M206" s="198"/>
      <c r="N206" s="199"/>
      <c r="O206" s="199"/>
      <c r="P206" s="200">
        <f>SUM(P207:P208)</f>
        <v>0</v>
      </c>
      <c r="Q206" s="199"/>
      <c r="R206" s="200">
        <f>SUM(R207:R208)</f>
        <v>0</v>
      </c>
      <c r="S206" s="199"/>
      <c r="T206" s="201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2" t="s">
        <v>81</v>
      </c>
      <c r="AT206" s="203" t="s">
        <v>72</v>
      </c>
      <c r="AU206" s="203" t="s">
        <v>81</v>
      </c>
      <c r="AY206" s="202" t="s">
        <v>188</v>
      </c>
      <c r="BK206" s="204">
        <f>SUM(BK207:BK208)</f>
        <v>0</v>
      </c>
    </row>
    <row r="207" s="2" customFormat="1" ht="33" customHeight="1">
      <c r="A207" s="40"/>
      <c r="B207" s="41"/>
      <c r="C207" s="207" t="s">
        <v>413</v>
      </c>
      <c r="D207" s="207" t="s">
        <v>191</v>
      </c>
      <c r="E207" s="208" t="s">
        <v>975</v>
      </c>
      <c r="F207" s="209" t="s">
        <v>976</v>
      </c>
      <c r="G207" s="210" t="s">
        <v>278</v>
      </c>
      <c r="H207" s="211">
        <v>2.8759999999999999</v>
      </c>
      <c r="I207" s="212"/>
      <c r="J207" s="213">
        <f>ROUND(I207*H207,2)</f>
        <v>0</v>
      </c>
      <c r="K207" s="209" t="s">
        <v>201</v>
      </c>
      <c r="L207" s="46"/>
      <c r="M207" s="214" t="s">
        <v>21</v>
      </c>
      <c r="N207" s="215" t="s">
        <v>44</v>
      </c>
      <c r="O207" s="86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8" t="s">
        <v>195</v>
      </c>
      <c r="AT207" s="218" t="s">
        <v>191</v>
      </c>
      <c r="AU207" s="218" t="s">
        <v>83</v>
      </c>
      <c r="AY207" s="19" t="s">
        <v>188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9" t="s">
        <v>81</v>
      </c>
      <c r="BK207" s="219">
        <f>ROUND(I207*H207,2)</f>
        <v>0</v>
      </c>
      <c r="BL207" s="19" t="s">
        <v>195</v>
      </c>
      <c r="BM207" s="218" t="s">
        <v>977</v>
      </c>
    </row>
    <row r="208" s="2" customFormat="1">
      <c r="A208" s="40"/>
      <c r="B208" s="41"/>
      <c r="C208" s="42"/>
      <c r="D208" s="220" t="s">
        <v>203</v>
      </c>
      <c r="E208" s="42"/>
      <c r="F208" s="221" t="s">
        <v>978</v>
      </c>
      <c r="G208" s="42"/>
      <c r="H208" s="42"/>
      <c r="I208" s="222"/>
      <c r="J208" s="42"/>
      <c r="K208" s="42"/>
      <c r="L208" s="46"/>
      <c r="M208" s="223"/>
      <c r="N208" s="224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203</v>
      </c>
      <c r="AU208" s="19" t="s">
        <v>83</v>
      </c>
    </row>
    <row r="209" s="12" customFormat="1" ht="25.92" customHeight="1">
      <c r="A209" s="12"/>
      <c r="B209" s="191"/>
      <c r="C209" s="192"/>
      <c r="D209" s="193" t="s">
        <v>72</v>
      </c>
      <c r="E209" s="194" t="s">
        <v>511</v>
      </c>
      <c r="F209" s="194" t="s">
        <v>512</v>
      </c>
      <c r="G209" s="192"/>
      <c r="H209" s="192"/>
      <c r="I209" s="195"/>
      <c r="J209" s="196">
        <f>BK209</f>
        <v>0</v>
      </c>
      <c r="K209" s="192"/>
      <c r="L209" s="197"/>
      <c r="M209" s="198"/>
      <c r="N209" s="199"/>
      <c r="O209" s="199"/>
      <c r="P209" s="200">
        <f>P210+P356+P380+P403</f>
        <v>0</v>
      </c>
      <c r="Q209" s="199"/>
      <c r="R209" s="200">
        <f>R210+R356+R380+R403</f>
        <v>1.65089278</v>
      </c>
      <c r="S209" s="199"/>
      <c r="T209" s="201">
        <f>T210+T356+T380+T403</f>
        <v>5.0680809999999994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2" t="s">
        <v>83</v>
      </c>
      <c r="AT209" s="203" t="s">
        <v>72</v>
      </c>
      <c r="AU209" s="203" t="s">
        <v>73</v>
      </c>
      <c r="AY209" s="202" t="s">
        <v>188</v>
      </c>
      <c r="BK209" s="204">
        <f>BK210+BK356+BK380+BK403</f>
        <v>0</v>
      </c>
    </row>
    <row r="210" s="12" customFormat="1" ht="22.8" customHeight="1">
      <c r="A210" s="12"/>
      <c r="B210" s="191"/>
      <c r="C210" s="192"/>
      <c r="D210" s="193" t="s">
        <v>72</v>
      </c>
      <c r="E210" s="205" t="s">
        <v>513</v>
      </c>
      <c r="F210" s="205" t="s">
        <v>514</v>
      </c>
      <c r="G210" s="192"/>
      <c r="H210" s="192"/>
      <c r="I210" s="195"/>
      <c r="J210" s="206">
        <f>BK210</f>
        <v>0</v>
      </c>
      <c r="K210" s="192"/>
      <c r="L210" s="197"/>
      <c r="M210" s="198"/>
      <c r="N210" s="199"/>
      <c r="O210" s="199"/>
      <c r="P210" s="200">
        <f>SUM(P211:P355)</f>
        <v>0</v>
      </c>
      <c r="Q210" s="199"/>
      <c r="R210" s="200">
        <f>SUM(R211:R355)</f>
        <v>0.76326336000000006</v>
      </c>
      <c r="S210" s="199"/>
      <c r="T210" s="201">
        <f>SUM(T211:T355)</f>
        <v>2.4497909999999998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2" t="s">
        <v>83</v>
      </c>
      <c r="AT210" s="203" t="s">
        <v>72</v>
      </c>
      <c r="AU210" s="203" t="s">
        <v>81</v>
      </c>
      <c r="AY210" s="202" t="s">
        <v>188</v>
      </c>
      <c r="BK210" s="204">
        <f>SUM(BK211:BK355)</f>
        <v>0</v>
      </c>
    </row>
    <row r="211" s="2" customFormat="1" ht="24.15" customHeight="1">
      <c r="A211" s="40"/>
      <c r="B211" s="41"/>
      <c r="C211" s="207" t="s">
        <v>418</v>
      </c>
      <c r="D211" s="207" t="s">
        <v>191</v>
      </c>
      <c r="E211" s="208" t="s">
        <v>516</v>
      </c>
      <c r="F211" s="209" t="s">
        <v>517</v>
      </c>
      <c r="G211" s="210" t="s">
        <v>96</v>
      </c>
      <c r="H211" s="211">
        <v>57.149999999999999</v>
      </c>
      <c r="I211" s="212"/>
      <c r="J211" s="213">
        <f>ROUND(I211*H211,2)</f>
        <v>0</v>
      </c>
      <c r="K211" s="209" t="s">
        <v>201</v>
      </c>
      <c r="L211" s="46"/>
      <c r="M211" s="214" t="s">
        <v>21</v>
      </c>
      <c r="N211" s="215" t="s">
        <v>44</v>
      </c>
      <c r="O211" s="86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283</v>
      </c>
      <c r="AT211" s="218" t="s">
        <v>191</v>
      </c>
      <c r="AU211" s="218" t="s">
        <v>83</v>
      </c>
      <c r="AY211" s="19" t="s">
        <v>188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81</v>
      </c>
      <c r="BK211" s="219">
        <f>ROUND(I211*H211,2)</f>
        <v>0</v>
      </c>
      <c r="BL211" s="19" t="s">
        <v>283</v>
      </c>
      <c r="BM211" s="218" t="s">
        <v>518</v>
      </c>
    </row>
    <row r="212" s="2" customFormat="1">
      <c r="A212" s="40"/>
      <c r="B212" s="41"/>
      <c r="C212" s="42"/>
      <c r="D212" s="220" t="s">
        <v>203</v>
      </c>
      <c r="E212" s="42"/>
      <c r="F212" s="221" t="s">
        <v>519</v>
      </c>
      <c r="G212" s="42"/>
      <c r="H212" s="42"/>
      <c r="I212" s="222"/>
      <c r="J212" s="42"/>
      <c r="K212" s="42"/>
      <c r="L212" s="46"/>
      <c r="M212" s="223"/>
      <c r="N212" s="22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203</v>
      </c>
      <c r="AU212" s="19" t="s">
        <v>83</v>
      </c>
    </row>
    <row r="213" s="13" customFormat="1">
      <c r="A213" s="13"/>
      <c r="B213" s="225"/>
      <c r="C213" s="226"/>
      <c r="D213" s="227" t="s">
        <v>205</v>
      </c>
      <c r="E213" s="228" t="s">
        <v>21</v>
      </c>
      <c r="F213" s="229" t="s">
        <v>937</v>
      </c>
      <c r="G213" s="226"/>
      <c r="H213" s="230">
        <v>57.149999999999999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205</v>
      </c>
      <c r="AU213" s="236" t="s">
        <v>83</v>
      </c>
      <c r="AV213" s="13" t="s">
        <v>83</v>
      </c>
      <c r="AW213" s="13" t="s">
        <v>34</v>
      </c>
      <c r="AX213" s="13" t="s">
        <v>81</v>
      </c>
      <c r="AY213" s="236" t="s">
        <v>188</v>
      </c>
    </row>
    <row r="214" s="2" customFormat="1" ht="16.5" customHeight="1">
      <c r="A214" s="40"/>
      <c r="B214" s="41"/>
      <c r="C214" s="237" t="s">
        <v>422</v>
      </c>
      <c r="D214" s="237" t="s">
        <v>207</v>
      </c>
      <c r="E214" s="238" t="s">
        <v>521</v>
      </c>
      <c r="F214" s="239" t="s">
        <v>522</v>
      </c>
      <c r="G214" s="240" t="s">
        <v>523</v>
      </c>
      <c r="H214" s="241">
        <v>20.003</v>
      </c>
      <c r="I214" s="242"/>
      <c r="J214" s="243">
        <f>ROUND(I214*H214,2)</f>
        <v>0</v>
      </c>
      <c r="K214" s="239" t="s">
        <v>201</v>
      </c>
      <c r="L214" s="244"/>
      <c r="M214" s="245" t="s">
        <v>21</v>
      </c>
      <c r="N214" s="246" t="s">
        <v>44</v>
      </c>
      <c r="O214" s="86"/>
      <c r="P214" s="216">
        <f>O214*H214</f>
        <v>0</v>
      </c>
      <c r="Q214" s="216">
        <v>0.001</v>
      </c>
      <c r="R214" s="216">
        <f>Q214*H214</f>
        <v>0.020003</v>
      </c>
      <c r="S214" s="216">
        <v>0</v>
      </c>
      <c r="T214" s="217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8" t="s">
        <v>377</v>
      </c>
      <c r="AT214" s="218" t="s">
        <v>207</v>
      </c>
      <c r="AU214" s="218" t="s">
        <v>83</v>
      </c>
      <c r="AY214" s="19" t="s">
        <v>188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9" t="s">
        <v>81</v>
      </c>
      <c r="BK214" s="219">
        <f>ROUND(I214*H214,2)</f>
        <v>0</v>
      </c>
      <c r="BL214" s="19" t="s">
        <v>283</v>
      </c>
      <c r="BM214" s="218" t="s">
        <v>524</v>
      </c>
    </row>
    <row r="215" s="13" customFormat="1">
      <c r="A215" s="13"/>
      <c r="B215" s="225"/>
      <c r="C215" s="226"/>
      <c r="D215" s="227" t="s">
        <v>205</v>
      </c>
      <c r="E215" s="228" t="s">
        <v>21</v>
      </c>
      <c r="F215" s="229" t="s">
        <v>979</v>
      </c>
      <c r="G215" s="226"/>
      <c r="H215" s="230">
        <v>20.003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205</v>
      </c>
      <c r="AU215" s="236" t="s">
        <v>83</v>
      </c>
      <c r="AV215" s="13" t="s">
        <v>83</v>
      </c>
      <c r="AW215" s="13" t="s">
        <v>34</v>
      </c>
      <c r="AX215" s="13" t="s">
        <v>81</v>
      </c>
      <c r="AY215" s="236" t="s">
        <v>188</v>
      </c>
    </row>
    <row r="216" s="2" customFormat="1" ht="21.75" customHeight="1">
      <c r="A216" s="40"/>
      <c r="B216" s="41"/>
      <c r="C216" s="207" t="s">
        <v>427</v>
      </c>
      <c r="D216" s="207" t="s">
        <v>191</v>
      </c>
      <c r="E216" s="208" t="s">
        <v>527</v>
      </c>
      <c r="F216" s="209" t="s">
        <v>528</v>
      </c>
      <c r="G216" s="210" t="s">
        <v>96</v>
      </c>
      <c r="H216" s="211">
        <v>57.149999999999999</v>
      </c>
      <c r="I216" s="212"/>
      <c r="J216" s="213">
        <f>ROUND(I216*H216,2)</f>
        <v>0</v>
      </c>
      <c r="K216" s="209" t="s">
        <v>201</v>
      </c>
      <c r="L216" s="46"/>
      <c r="M216" s="214" t="s">
        <v>21</v>
      </c>
      <c r="N216" s="215" t="s">
        <v>44</v>
      </c>
      <c r="O216" s="86"/>
      <c r="P216" s="216">
        <f>O216*H216</f>
        <v>0</v>
      </c>
      <c r="Q216" s="216">
        <v>0</v>
      </c>
      <c r="R216" s="216">
        <f>Q216*H216</f>
        <v>0</v>
      </c>
      <c r="S216" s="216">
        <v>0.016500000000000001</v>
      </c>
      <c r="T216" s="217">
        <f>S216*H216</f>
        <v>0.94297500000000001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8" t="s">
        <v>283</v>
      </c>
      <c r="AT216" s="218" t="s">
        <v>191</v>
      </c>
      <c r="AU216" s="218" t="s">
        <v>83</v>
      </c>
      <c r="AY216" s="19" t="s">
        <v>188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81</v>
      </c>
      <c r="BK216" s="219">
        <f>ROUND(I216*H216,2)</f>
        <v>0</v>
      </c>
      <c r="BL216" s="19" t="s">
        <v>283</v>
      </c>
      <c r="BM216" s="218" t="s">
        <v>529</v>
      </c>
    </row>
    <row r="217" s="2" customFormat="1">
      <c r="A217" s="40"/>
      <c r="B217" s="41"/>
      <c r="C217" s="42"/>
      <c r="D217" s="220" t="s">
        <v>203</v>
      </c>
      <c r="E217" s="42"/>
      <c r="F217" s="221" t="s">
        <v>530</v>
      </c>
      <c r="G217" s="42"/>
      <c r="H217" s="42"/>
      <c r="I217" s="222"/>
      <c r="J217" s="42"/>
      <c r="K217" s="42"/>
      <c r="L217" s="46"/>
      <c r="M217" s="223"/>
      <c r="N217" s="22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203</v>
      </c>
      <c r="AU217" s="19" t="s">
        <v>83</v>
      </c>
    </row>
    <row r="218" s="13" customFormat="1">
      <c r="A218" s="13"/>
      <c r="B218" s="225"/>
      <c r="C218" s="226"/>
      <c r="D218" s="227" t="s">
        <v>205</v>
      </c>
      <c r="E218" s="228" t="s">
        <v>21</v>
      </c>
      <c r="F218" s="229" t="s">
        <v>937</v>
      </c>
      <c r="G218" s="226"/>
      <c r="H218" s="230">
        <v>57.149999999999999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205</v>
      </c>
      <c r="AU218" s="236" t="s">
        <v>83</v>
      </c>
      <c r="AV218" s="13" t="s">
        <v>83</v>
      </c>
      <c r="AW218" s="13" t="s">
        <v>34</v>
      </c>
      <c r="AX218" s="13" t="s">
        <v>81</v>
      </c>
      <c r="AY218" s="236" t="s">
        <v>188</v>
      </c>
    </row>
    <row r="219" s="2" customFormat="1" ht="24.15" customHeight="1">
      <c r="A219" s="40"/>
      <c r="B219" s="41"/>
      <c r="C219" s="207" t="s">
        <v>433</v>
      </c>
      <c r="D219" s="207" t="s">
        <v>191</v>
      </c>
      <c r="E219" s="208" t="s">
        <v>532</v>
      </c>
      <c r="F219" s="209" t="s">
        <v>533</v>
      </c>
      <c r="G219" s="210" t="s">
        <v>96</v>
      </c>
      <c r="H219" s="211">
        <v>114.3</v>
      </c>
      <c r="I219" s="212"/>
      <c r="J219" s="213">
        <f>ROUND(I219*H219,2)</f>
        <v>0</v>
      </c>
      <c r="K219" s="209" t="s">
        <v>201</v>
      </c>
      <c r="L219" s="46"/>
      <c r="M219" s="214" t="s">
        <v>21</v>
      </c>
      <c r="N219" s="215" t="s">
        <v>44</v>
      </c>
      <c r="O219" s="86"/>
      <c r="P219" s="216">
        <f>O219*H219</f>
        <v>0</v>
      </c>
      <c r="Q219" s="216">
        <v>0</v>
      </c>
      <c r="R219" s="216">
        <f>Q219*H219</f>
        <v>0</v>
      </c>
      <c r="S219" s="216">
        <v>0.0054999999999999997</v>
      </c>
      <c r="T219" s="217">
        <f>S219*H219</f>
        <v>0.62864999999999993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8" t="s">
        <v>283</v>
      </c>
      <c r="AT219" s="218" t="s">
        <v>191</v>
      </c>
      <c r="AU219" s="218" t="s">
        <v>83</v>
      </c>
      <c r="AY219" s="19" t="s">
        <v>188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81</v>
      </c>
      <c r="BK219" s="219">
        <f>ROUND(I219*H219,2)</f>
        <v>0</v>
      </c>
      <c r="BL219" s="19" t="s">
        <v>283</v>
      </c>
      <c r="BM219" s="218" t="s">
        <v>534</v>
      </c>
    </row>
    <row r="220" s="2" customFormat="1">
      <c r="A220" s="40"/>
      <c r="B220" s="41"/>
      <c r="C220" s="42"/>
      <c r="D220" s="220" t="s">
        <v>203</v>
      </c>
      <c r="E220" s="42"/>
      <c r="F220" s="221" t="s">
        <v>535</v>
      </c>
      <c r="G220" s="42"/>
      <c r="H220" s="42"/>
      <c r="I220" s="222"/>
      <c r="J220" s="42"/>
      <c r="K220" s="42"/>
      <c r="L220" s="46"/>
      <c r="M220" s="223"/>
      <c r="N220" s="22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203</v>
      </c>
      <c r="AU220" s="19" t="s">
        <v>83</v>
      </c>
    </row>
    <row r="221" s="13" customFormat="1">
      <c r="A221" s="13"/>
      <c r="B221" s="225"/>
      <c r="C221" s="226"/>
      <c r="D221" s="227" t="s">
        <v>205</v>
      </c>
      <c r="E221" s="228" t="s">
        <v>21</v>
      </c>
      <c r="F221" s="229" t="s">
        <v>980</v>
      </c>
      <c r="G221" s="226"/>
      <c r="H221" s="230">
        <v>114.3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205</v>
      </c>
      <c r="AU221" s="236" t="s">
        <v>83</v>
      </c>
      <c r="AV221" s="13" t="s">
        <v>83</v>
      </c>
      <c r="AW221" s="13" t="s">
        <v>34</v>
      </c>
      <c r="AX221" s="13" t="s">
        <v>81</v>
      </c>
      <c r="AY221" s="236" t="s">
        <v>188</v>
      </c>
    </row>
    <row r="222" s="2" customFormat="1" ht="16.5" customHeight="1">
      <c r="A222" s="40"/>
      <c r="B222" s="41"/>
      <c r="C222" s="207" t="s">
        <v>439</v>
      </c>
      <c r="D222" s="207" t="s">
        <v>191</v>
      </c>
      <c r="E222" s="208" t="s">
        <v>538</v>
      </c>
      <c r="F222" s="209" t="s">
        <v>539</v>
      </c>
      <c r="G222" s="210" t="s">
        <v>96</v>
      </c>
      <c r="H222" s="211">
        <v>57.149999999999999</v>
      </c>
      <c r="I222" s="212"/>
      <c r="J222" s="213">
        <f>ROUND(I222*H222,2)</f>
        <v>0</v>
      </c>
      <c r="K222" s="209" t="s">
        <v>201</v>
      </c>
      <c r="L222" s="46"/>
      <c r="M222" s="214" t="s">
        <v>21</v>
      </c>
      <c r="N222" s="215" t="s">
        <v>44</v>
      </c>
      <c r="O222" s="86"/>
      <c r="P222" s="216">
        <f>O222*H222</f>
        <v>0</v>
      </c>
      <c r="Q222" s="216">
        <v>0.00088000000000000003</v>
      </c>
      <c r="R222" s="216">
        <f>Q222*H222</f>
        <v>0.050292000000000003</v>
      </c>
      <c r="S222" s="216">
        <v>0</v>
      </c>
      <c r="T222" s="217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8" t="s">
        <v>283</v>
      </c>
      <c r="AT222" s="218" t="s">
        <v>191</v>
      </c>
      <c r="AU222" s="218" t="s">
        <v>83</v>
      </c>
      <c r="AY222" s="19" t="s">
        <v>188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9" t="s">
        <v>81</v>
      </c>
      <c r="BK222" s="219">
        <f>ROUND(I222*H222,2)</f>
        <v>0</v>
      </c>
      <c r="BL222" s="19" t="s">
        <v>283</v>
      </c>
      <c r="BM222" s="218" t="s">
        <v>540</v>
      </c>
    </row>
    <row r="223" s="2" customFormat="1">
      <c r="A223" s="40"/>
      <c r="B223" s="41"/>
      <c r="C223" s="42"/>
      <c r="D223" s="220" t="s">
        <v>203</v>
      </c>
      <c r="E223" s="42"/>
      <c r="F223" s="221" t="s">
        <v>541</v>
      </c>
      <c r="G223" s="42"/>
      <c r="H223" s="42"/>
      <c r="I223" s="222"/>
      <c r="J223" s="42"/>
      <c r="K223" s="42"/>
      <c r="L223" s="46"/>
      <c r="M223" s="223"/>
      <c r="N223" s="22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203</v>
      </c>
      <c r="AU223" s="19" t="s">
        <v>83</v>
      </c>
    </row>
    <row r="224" s="13" customFormat="1">
      <c r="A224" s="13"/>
      <c r="B224" s="225"/>
      <c r="C224" s="226"/>
      <c r="D224" s="227" t="s">
        <v>205</v>
      </c>
      <c r="E224" s="228" t="s">
        <v>21</v>
      </c>
      <c r="F224" s="229" t="s">
        <v>937</v>
      </c>
      <c r="G224" s="226"/>
      <c r="H224" s="230">
        <v>57.149999999999999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205</v>
      </c>
      <c r="AU224" s="236" t="s">
        <v>83</v>
      </c>
      <c r="AV224" s="13" t="s">
        <v>83</v>
      </c>
      <c r="AW224" s="13" t="s">
        <v>34</v>
      </c>
      <c r="AX224" s="13" t="s">
        <v>81</v>
      </c>
      <c r="AY224" s="236" t="s">
        <v>188</v>
      </c>
    </row>
    <row r="225" s="2" customFormat="1" ht="24.15" customHeight="1">
      <c r="A225" s="40"/>
      <c r="B225" s="41"/>
      <c r="C225" s="237" t="s">
        <v>446</v>
      </c>
      <c r="D225" s="237" t="s">
        <v>207</v>
      </c>
      <c r="E225" s="238" t="s">
        <v>543</v>
      </c>
      <c r="F225" s="239" t="s">
        <v>544</v>
      </c>
      <c r="G225" s="240" t="s">
        <v>96</v>
      </c>
      <c r="H225" s="241">
        <v>65.722999999999999</v>
      </c>
      <c r="I225" s="242"/>
      <c r="J225" s="243">
        <f>ROUND(I225*H225,2)</f>
        <v>0</v>
      </c>
      <c r="K225" s="239" t="s">
        <v>201</v>
      </c>
      <c r="L225" s="244"/>
      <c r="M225" s="245" t="s">
        <v>21</v>
      </c>
      <c r="N225" s="246" t="s">
        <v>44</v>
      </c>
      <c r="O225" s="86"/>
      <c r="P225" s="216">
        <f>O225*H225</f>
        <v>0</v>
      </c>
      <c r="Q225" s="216">
        <v>0.0047000000000000002</v>
      </c>
      <c r="R225" s="216">
        <f>Q225*H225</f>
        <v>0.30889810000000001</v>
      </c>
      <c r="S225" s="216">
        <v>0</v>
      </c>
      <c r="T225" s="217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8" t="s">
        <v>377</v>
      </c>
      <c r="AT225" s="218" t="s">
        <v>207</v>
      </c>
      <c r="AU225" s="218" t="s">
        <v>83</v>
      </c>
      <c r="AY225" s="19" t="s">
        <v>188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9" t="s">
        <v>81</v>
      </c>
      <c r="BK225" s="219">
        <f>ROUND(I225*H225,2)</f>
        <v>0</v>
      </c>
      <c r="BL225" s="19" t="s">
        <v>283</v>
      </c>
      <c r="BM225" s="218" t="s">
        <v>981</v>
      </c>
    </row>
    <row r="226" s="13" customFormat="1">
      <c r="A226" s="13"/>
      <c r="B226" s="225"/>
      <c r="C226" s="226"/>
      <c r="D226" s="227" t="s">
        <v>205</v>
      </c>
      <c r="E226" s="228" t="s">
        <v>21</v>
      </c>
      <c r="F226" s="229" t="s">
        <v>982</v>
      </c>
      <c r="G226" s="226"/>
      <c r="H226" s="230">
        <v>65.722999999999999</v>
      </c>
      <c r="I226" s="231"/>
      <c r="J226" s="226"/>
      <c r="K226" s="226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205</v>
      </c>
      <c r="AU226" s="236" t="s">
        <v>83</v>
      </c>
      <c r="AV226" s="13" t="s">
        <v>83</v>
      </c>
      <c r="AW226" s="13" t="s">
        <v>34</v>
      </c>
      <c r="AX226" s="13" t="s">
        <v>81</v>
      </c>
      <c r="AY226" s="236" t="s">
        <v>188</v>
      </c>
    </row>
    <row r="227" s="2" customFormat="1" ht="16.5" customHeight="1">
      <c r="A227" s="40"/>
      <c r="B227" s="41"/>
      <c r="C227" s="207" t="s">
        <v>452</v>
      </c>
      <c r="D227" s="207" t="s">
        <v>191</v>
      </c>
      <c r="E227" s="208" t="s">
        <v>559</v>
      </c>
      <c r="F227" s="209" t="s">
        <v>560</v>
      </c>
      <c r="G227" s="210" t="s">
        <v>194</v>
      </c>
      <c r="H227" s="211">
        <v>2</v>
      </c>
      <c r="I227" s="212"/>
      <c r="J227" s="213">
        <f>ROUND(I227*H227,2)</f>
        <v>0</v>
      </c>
      <c r="K227" s="209" t="s">
        <v>21</v>
      </c>
      <c r="L227" s="46"/>
      <c r="M227" s="214" t="s">
        <v>21</v>
      </c>
      <c r="N227" s="215" t="s">
        <v>44</v>
      </c>
      <c r="O227" s="86"/>
      <c r="P227" s="216">
        <f>O227*H227</f>
        <v>0</v>
      </c>
      <c r="Q227" s="216">
        <v>0.0074999999999999997</v>
      </c>
      <c r="R227" s="216">
        <f>Q227*H227</f>
        <v>0.014999999999999999</v>
      </c>
      <c r="S227" s="216">
        <v>0</v>
      </c>
      <c r="T227" s="217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8" t="s">
        <v>283</v>
      </c>
      <c r="AT227" s="218" t="s">
        <v>191</v>
      </c>
      <c r="AU227" s="218" t="s">
        <v>83</v>
      </c>
      <c r="AY227" s="19" t="s">
        <v>188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81</v>
      </c>
      <c r="BK227" s="219">
        <f>ROUND(I227*H227,2)</f>
        <v>0</v>
      </c>
      <c r="BL227" s="19" t="s">
        <v>283</v>
      </c>
      <c r="BM227" s="218" t="s">
        <v>561</v>
      </c>
    </row>
    <row r="228" s="2" customFormat="1">
      <c r="A228" s="40"/>
      <c r="B228" s="41"/>
      <c r="C228" s="42"/>
      <c r="D228" s="227" t="s">
        <v>223</v>
      </c>
      <c r="E228" s="42"/>
      <c r="F228" s="257" t="s">
        <v>562</v>
      </c>
      <c r="G228" s="42"/>
      <c r="H228" s="42"/>
      <c r="I228" s="222"/>
      <c r="J228" s="42"/>
      <c r="K228" s="42"/>
      <c r="L228" s="46"/>
      <c r="M228" s="223"/>
      <c r="N228" s="224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223</v>
      </c>
      <c r="AU228" s="19" t="s">
        <v>83</v>
      </c>
    </row>
    <row r="229" s="2" customFormat="1" ht="21.75" customHeight="1">
      <c r="A229" s="40"/>
      <c r="B229" s="41"/>
      <c r="C229" s="207" t="s">
        <v>460</v>
      </c>
      <c r="D229" s="207" t="s">
        <v>191</v>
      </c>
      <c r="E229" s="208" t="s">
        <v>564</v>
      </c>
      <c r="F229" s="209" t="s">
        <v>565</v>
      </c>
      <c r="G229" s="210" t="s">
        <v>130</v>
      </c>
      <c r="H229" s="211">
        <v>26.071000000000002</v>
      </c>
      <c r="I229" s="212"/>
      <c r="J229" s="213">
        <f>ROUND(I229*H229,2)</f>
        <v>0</v>
      </c>
      <c r="K229" s="209" t="s">
        <v>201</v>
      </c>
      <c r="L229" s="46"/>
      <c r="M229" s="214" t="s">
        <v>21</v>
      </c>
      <c r="N229" s="215" t="s">
        <v>44</v>
      </c>
      <c r="O229" s="86"/>
      <c r="P229" s="216">
        <f>O229*H229</f>
        <v>0</v>
      </c>
      <c r="Q229" s="216">
        <v>0.00029999999999999997</v>
      </c>
      <c r="R229" s="216">
        <f>Q229*H229</f>
        <v>0.0078212999999999998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283</v>
      </c>
      <c r="AT229" s="218" t="s">
        <v>191</v>
      </c>
      <c r="AU229" s="218" t="s">
        <v>83</v>
      </c>
      <c r="AY229" s="19" t="s">
        <v>188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81</v>
      </c>
      <c r="BK229" s="219">
        <f>ROUND(I229*H229,2)</f>
        <v>0</v>
      </c>
      <c r="BL229" s="19" t="s">
        <v>283</v>
      </c>
      <c r="BM229" s="218" t="s">
        <v>566</v>
      </c>
    </row>
    <row r="230" s="2" customFormat="1">
      <c r="A230" s="40"/>
      <c r="B230" s="41"/>
      <c r="C230" s="42"/>
      <c r="D230" s="220" t="s">
        <v>203</v>
      </c>
      <c r="E230" s="42"/>
      <c r="F230" s="221" t="s">
        <v>567</v>
      </c>
      <c r="G230" s="42"/>
      <c r="H230" s="42"/>
      <c r="I230" s="222"/>
      <c r="J230" s="42"/>
      <c r="K230" s="42"/>
      <c r="L230" s="46"/>
      <c r="M230" s="223"/>
      <c r="N230" s="224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203</v>
      </c>
      <c r="AU230" s="19" t="s">
        <v>83</v>
      </c>
    </row>
    <row r="231" s="13" customFormat="1">
      <c r="A231" s="13"/>
      <c r="B231" s="225"/>
      <c r="C231" s="226"/>
      <c r="D231" s="227" t="s">
        <v>205</v>
      </c>
      <c r="E231" s="228" t="s">
        <v>21</v>
      </c>
      <c r="F231" s="229" t="s">
        <v>983</v>
      </c>
      <c r="G231" s="226"/>
      <c r="H231" s="230">
        <v>10.039999999999999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205</v>
      </c>
      <c r="AU231" s="236" t="s">
        <v>83</v>
      </c>
      <c r="AV231" s="13" t="s">
        <v>83</v>
      </c>
      <c r="AW231" s="13" t="s">
        <v>34</v>
      </c>
      <c r="AX231" s="13" t="s">
        <v>73</v>
      </c>
      <c r="AY231" s="236" t="s">
        <v>188</v>
      </c>
    </row>
    <row r="232" s="13" customFormat="1">
      <c r="A232" s="13"/>
      <c r="B232" s="225"/>
      <c r="C232" s="226"/>
      <c r="D232" s="227" t="s">
        <v>205</v>
      </c>
      <c r="E232" s="228" t="s">
        <v>21</v>
      </c>
      <c r="F232" s="229" t="s">
        <v>984</v>
      </c>
      <c r="G232" s="226"/>
      <c r="H232" s="230">
        <v>12.43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205</v>
      </c>
      <c r="AU232" s="236" t="s">
        <v>83</v>
      </c>
      <c r="AV232" s="13" t="s">
        <v>83</v>
      </c>
      <c r="AW232" s="13" t="s">
        <v>34</v>
      </c>
      <c r="AX232" s="13" t="s">
        <v>73</v>
      </c>
      <c r="AY232" s="236" t="s">
        <v>188</v>
      </c>
    </row>
    <row r="233" s="13" customFormat="1">
      <c r="A233" s="13"/>
      <c r="B233" s="225"/>
      <c r="C233" s="226"/>
      <c r="D233" s="227" t="s">
        <v>205</v>
      </c>
      <c r="E233" s="228" t="s">
        <v>21</v>
      </c>
      <c r="F233" s="229" t="s">
        <v>985</v>
      </c>
      <c r="G233" s="226"/>
      <c r="H233" s="230">
        <v>3.601</v>
      </c>
      <c r="I233" s="231"/>
      <c r="J233" s="226"/>
      <c r="K233" s="226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205</v>
      </c>
      <c r="AU233" s="236" t="s">
        <v>83</v>
      </c>
      <c r="AV233" s="13" t="s">
        <v>83</v>
      </c>
      <c r="AW233" s="13" t="s">
        <v>34</v>
      </c>
      <c r="AX233" s="13" t="s">
        <v>73</v>
      </c>
      <c r="AY233" s="236" t="s">
        <v>188</v>
      </c>
    </row>
    <row r="234" s="15" customFormat="1">
      <c r="A234" s="15"/>
      <c r="B234" s="258"/>
      <c r="C234" s="259"/>
      <c r="D234" s="227" t="s">
        <v>205</v>
      </c>
      <c r="E234" s="260" t="s">
        <v>147</v>
      </c>
      <c r="F234" s="261" t="s">
        <v>257</v>
      </c>
      <c r="G234" s="259"/>
      <c r="H234" s="262">
        <v>26.071000000000002</v>
      </c>
      <c r="I234" s="263"/>
      <c r="J234" s="259"/>
      <c r="K234" s="259"/>
      <c r="L234" s="264"/>
      <c r="M234" s="265"/>
      <c r="N234" s="266"/>
      <c r="O234" s="266"/>
      <c r="P234" s="266"/>
      <c r="Q234" s="266"/>
      <c r="R234" s="266"/>
      <c r="S234" s="266"/>
      <c r="T234" s="26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8" t="s">
        <v>205</v>
      </c>
      <c r="AU234" s="268" t="s">
        <v>83</v>
      </c>
      <c r="AV234" s="15" t="s">
        <v>195</v>
      </c>
      <c r="AW234" s="15" t="s">
        <v>34</v>
      </c>
      <c r="AX234" s="15" t="s">
        <v>81</v>
      </c>
      <c r="AY234" s="268" t="s">
        <v>188</v>
      </c>
    </row>
    <row r="235" s="2" customFormat="1" ht="24.15" customHeight="1">
      <c r="A235" s="40"/>
      <c r="B235" s="41"/>
      <c r="C235" s="207" t="s">
        <v>465</v>
      </c>
      <c r="D235" s="207" t="s">
        <v>191</v>
      </c>
      <c r="E235" s="208" t="s">
        <v>577</v>
      </c>
      <c r="F235" s="209" t="s">
        <v>578</v>
      </c>
      <c r="G235" s="210" t="s">
        <v>130</v>
      </c>
      <c r="H235" s="211">
        <v>26.510999999999999</v>
      </c>
      <c r="I235" s="212"/>
      <c r="J235" s="213">
        <f>ROUND(I235*H235,2)</f>
        <v>0</v>
      </c>
      <c r="K235" s="209" t="s">
        <v>201</v>
      </c>
      <c r="L235" s="46"/>
      <c r="M235" s="214" t="s">
        <v>21</v>
      </c>
      <c r="N235" s="215" t="s">
        <v>44</v>
      </c>
      <c r="O235" s="86"/>
      <c r="P235" s="216">
        <f>O235*H235</f>
        <v>0</v>
      </c>
      <c r="Q235" s="216">
        <v>0.00059999999999999995</v>
      </c>
      <c r="R235" s="216">
        <f>Q235*H235</f>
        <v>0.015906599999999996</v>
      </c>
      <c r="S235" s="216">
        <v>0</v>
      </c>
      <c r="T235" s="217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8" t="s">
        <v>283</v>
      </c>
      <c r="AT235" s="218" t="s">
        <v>191</v>
      </c>
      <c r="AU235" s="218" t="s">
        <v>83</v>
      </c>
      <c r="AY235" s="19" t="s">
        <v>188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9" t="s">
        <v>81</v>
      </c>
      <c r="BK235" s="219">
        <f>ROUND(I235*H235,2)</f>
        <v>0</v>
      </c>
      <c r="BL235" s="19" t="s">
        <v>283</v>
      </c>
      <c r="BM235" s="218" t="s">
        <v>579</v>
      </c>
    </row>
    <row r="236" s="2" customFormat="1">
      <c r="A236" s="40"/>
      <c r="B236" s="41"/>
      <c r="C236" s="42"/>
      <c r="D236" s="220" t="s">
        <v>203</v>
      </c>
      <c r="E236" s="42"/>
      <c r="F236" s="221" t="s">
        <v>580</v>
      </c>
      <c r="G236" s="42"/>
      <c r="H236" s="42"/>
      <c r="I236" s="222"/>
      <c r="J236" s="42"/>
      <c r="K236" s="42"/>
      <c r="L236" s="46"/>
      <c r="M236" s="223"/>
      <c r="N236" s="224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203</v>
      </c>
      <c r="AU236" s="19" t="s">
        <v>83</v>
      </c>
    </row>
    <row r="237" s="13" customFormat="1">
      <c r="A237" s="13"/>
      <c r="B237" s="225"/>
      <c r="C237" s="226"/>
      <c r="D237" s="227" t="s">
        <v>205</v>
      </c>
      <c r="E237" s="228" t="s">
        <v>21</v>
      </c>
      <c r="F237" s="229" t="s">
        <v>986</v>
      </c>
      <c r="G237" s="226"/>
      <c r="H237" s="230">
        <v>12.060000000000001</v>
      </c>
      <c r="I237" s="231"/>
      <c r="J237" s="226"/>
      <c r="K237" s="226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205</v>
      </c>
      <c r="AU237" s="236" t="s">
        <v>83</v>
      </c>
      <c r="AV237" s="13" t="s">
        <v>83</v>
      </c>
      <c r="AW237" s="13" t="s">
        <v>34</v>
      </c>
      <c r="AX237" s="13" t="s">
        <v>73</v>
      </c>
      <c r="AY237" s="236" t="s">
        <v>188</v>
      </c>
    </row>
    <row r="238" s="13" customFormat="1">
      <c r="A238" s="13"/>
      <c r="B238" s="225"/>
      <c r="C238" s="226"/>
      <c r="D238" s="227" t="s">
        <v>205</v>
      </c>
      <c r="E238" s="228" t="s">
        <v>21</v>
      </c>
      <c r="F238" s="229" t="s">
        <v>985</v>
      </c>
      <c r="G238" s="226"/>
      <c r="H238" s="230">
        <v>3.601</v>
      </c>
      <c r="I238" s="231"/>
      <c r="J238" s="226"/>
      <c r="K238" s="226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205</v>
      </c>
      <c r="AU238" s="236" t="s">
        <v>83</v>
      </c>
      <c r="AV238" s="13" t="s">
        <v>83</v>
      </c>
      <c r="AW238" s="13" t="s">
        <v>34</v>
      </c>
      <c r="AX238" s="13" t="s">
        <v>73</v>
      </c>
      <c r="AY238" s="236" t="s">
        <v>188</v>
      </c>
    </row>
    <row r="239" s="13" customFormat="1">
      <c r="A239" s="13"/>
      <c r="B239" s="225"/>
      <c r="C239" s="226"/>
      <c r="D239" s="227" t="s">
        <v>205</v>
      </c>
      <c r="E239" s="228" t="s">
        <v>21</v>
      </c>
      <c r="F239" s="229" t="s">
        <v>987</v>
      </c>
      <c r="G239" s="226"/>
      <c r="H239" s="230">
        <v>10.85</v>
      </c>
      <c r="I239" s="231"/>
      <c r="J239" s="226"/>
      <c r="K239" s="226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205</v>
      </c>
      <c r="AU239" s="236" t="s">
        <v>83</v>
      </c>
      <c r="AV239" s="13" t="s">
        <v>83</v>
      </c>
      <c r="AW239" s="13" t="s">
        <v>34</v>
      </c>
      <c r="AX239" s="13" t="s">
        <v>73</v>
      </c>
      <c r="AY239" s="236" t="s">
        <v>188</v>
      </c>
    </row>
    <row r="240" s="15" customFormat="1">
      <c r="A240" s="15"/>
      <c r="B240" s="258"/>
      <c r="C240" s="259"/>
      <c r="D240" s="227" t="s">
        <v>205</v>
      </c>
      <c r="E240" s="260" t="s">
        <v>150</v>
      </c>
      <c r="F240" s="261" t="s">
        <v>257</v>
      </c>
      <c r="G240" s="259"/>
      <c r="H240" s="262">
        <v>26.510999999999999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8" t="s">
        <v>205</v>
      </c>
      <c r="AU240" s="268" t="s">
        <v>83</v>
      </c>
      <c r="AV240" s="15" t="s">
        <v>195</v>
      </c>
      <c r="AW240" s="15" t="s">
        <v>34</v>
      </c>
      <c r="AX240" s="15" t="s">
        <v>81</v>
      </c>
      <c r="AY240" s="268" t="s">
        <v>188</v>
      </c>
    </row>
    <row r="241" s="2" customFormat="1" ht="24.15" customHeight="1">
      <c r="A241" s="40"/>
      <c r="B241" s="41"/>
      <c r="C241" s="207" t="s">
        <v>470</v>
      </c>
      <c r="D241" s="207" t="s">
        <v>191</v>
      </c>
      <c r="E241" s="208" t="s">
        <v>583</v>
      </c>
      <c r="F241" s="209" t="s">
        <v>584</v>
      </c>
      <c r="G241" s="210" t="s">
        <v>130</v>
      </c>
      <c r="H241" s="211">
        <v>13.641</v>
      </c>
      <c r="I241" s="212"/>
      <c r="J241" s="213">
        <f>ROUND(I241*H241,2)</f>
        <v>0</v>
      </c>
      <c r="K241" s="209" t="s">
        <v>201</v>
      </c>
      <c r="L241" s="46"/>
      <c r="M241" s="214" t="s">
        <v>21</v>
      </c>
      <c r="N241" s="215" t="s">
        <v>44</v>
      </c>
      <c r="O241" s="86"/>
      <c r="P241" s="216">
        <f>O241*H241</f>
        <v>0</v>
      </c>
      <c r="Q241" s="216">
        <v>0.00059999999999999995</v>
      </c>
      <c r="R241" s="216">
        <f>Q241*H241</f>
        <v>0.0081845999999999985</v>
      </c>
      <c r="S241" s="216">
        <v>0</v>
      </c>
      <c r="T241" s="217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8" t="s">
        <v>283</v>
      </c>
      <c r="AT241" s="218" t="s">
        <v>191</v>
      </c>
      <c r="AU241" s="218" t="s">
        <v>83</v>
      </c>
      <c r="AY241" s="19" t="s">
        <v>188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9" t="s">
        <v>81</v>
      </c>
      <c r="BK241" s="219">
        <f>ROUND(I241*H241,2)</f>
        <v>0</v>
      </c>
      <c r="BL241" s="19" t="s">
        <v>283</v>
      </c>
      <c r="BM241" s="218" t="s">
        <v>585</v>
      </c>
    </row>
    <row r="242" s="2" customFormat="1">
      <c r="A242" s="40"/>
      <c r="B242" s="41"/>
      <c r="C242" s="42"/>
      <c r="D242" s="220" t="s">
        <v>203</v>
      </c>
      <c r="E242" s="42"/>
      <c r="F242" s="221" t="s">
        <v>586</v>
      </c>
      <c r="G242" s="42"/>
      <c r="H242" s="42"/>
      <c r="I242" s="222"/>
      <c r="J242" s="42"/>
      <c r="K242" s="42"/>
      <c r="L242" s="46"/>
      <c r="M242" s="223"/>
      <c r="N242" s="224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203</v>
      </c>
      <c r="AU242" s="19" t="s">
        <v>83</v>
      </c>
    </row>
    <row r="243" s="13" customFormat="1">
      <c r="A243" s="13"/>
      <c r="B243" s="225"/>
      <c r="C243" s="226"/>
      <c r="D243" s="227" t="s">
        <v>205</v>
      </c>
      <c r="E243" s="228" t="s">
        <v>21</v>
      </c>
      <c r="F243" s="229" t="s">
        <v>983</v>
      </c>
      <c r="G243" s="226"/>
      <c r="H243" s="230">
        <v>10.039999999999999</v>
      </c>
      <c r="I243" s="231"/>
      <c r="J243" s="226"/>
      <c r="K243" s="226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205</v>
      </c>
      <c r="AU243" s="236" t="s">
        <v>83</v>
      </c>
      <c r="AV243" s="13" t="s">
        <v>83</v>
      </c>
      <c r="AW243" s="13" t="s">
        <v>34</v>
      </c>
      <c r="AX243" s="13" t="s">
        <v>73</v>
      </c>
      <c r="AY243" s="236" t="s">
        <v>188</v>
      </c>
    </row>
    <row r="244" s="13" customFormat="1">
      <c r="A244" s="13"/>
      <c r="B244" s="225"/>
      <c r="C244" s="226"/>
      <c r="D244" s="227" t="s">
        <v>205</v>
      </c>
      <c r="E244" s="228" t="s">
        <v>21</v>
      </c>
      <c r="F244" s="229" t="s">
        <v>985</v>
      </c>
      <c r="G244" s="226"/>
      <c r="H244" s="230">
        <v>3.601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205</v>
      </c>
      <c r="AU244" s="236" t="s">
        <v>83</v>
      </c>
      <c r="AV244" s="13" t="s">
        <v>83</v>
      </c>
      <c r="AW244" s="13" t="s">
        <v>34</v>
      </c>
      <c r="AX244" s="13" t="s">
        <v>73</v>
      </c>
      <c r="AY244" s="236" t="s">
        <v>188</v>
      </c>
    </row>
    <row r="245" s="15" customFormat="1">
      <c r="A245" s="15"/>
      <c r="B245" s="258"/>
      <c r="C245" s="259"/>
      <c r="D245" s="227" t="s">
        <v>205</v>
      </c>
      <c r="E245" s="260" t="s">
        <v>153</v>
      </c>
      <c r="F245" s="261" t="s">
        <v>257</v>
      </c>
      <c r="G245" s="259"/>
      <c r="H245" s="262">
        <v>13.641</v>
      </c>
      <c r="I245" s="263"/>
      <c r="J245" s="259"/>
      <c r="K245" s="259"/>
      <c r="L245" s="264"/>
      <c r="M245" s="265"/>
      <c r="N245" s="266"/>
      <c r="O245" s="266"/>
      <c r="P245" s="266"/>
      <c r="Q245" s="266"/>
      <c r="R245" s="266"/>
      <c r="S245" s="266"/>
      <c r="T245" s="26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8" t="s">
        <v>205</v>
      </c>
      <c r="AU245" s="268" t="s">
        <v>83</v>
      </c>
      <c r="AV245" s="15" t="s">
        <v>195</v>
      </c>
      <c r="AW245" s="15" t="s">
        <v>34</v>
      </c>
      <c r="AX245" s="15" t="s">
        <v>81</v>
      </c>
      <c r="AY245" s="268" t="s">
        <v>188</v>
      </c>
    </row>
    <row r="246" s="2" customFormat="1" ht="33" customHeight="1">
      <c r="A246" s="40"/>
      <c r="B246" s="41"/>
      <c r="C246" s="207" t="s">
        <v>476</v>
      </c>
      <c r="D246" s="207" t="s">
        <v>191</v>
      </c>
      <c r="E246" s="208" t="s">
        <v>588</v>
      </c>
      <c r="F246" s="209" t="s">
        <v>589</v>
      </c>
      <c r="G246" s="210" t="s">
        <v>96</v>
      </c>
      <c r="H246" s="211">
        <v>29.018000000000001</v>
      </c>
      <c r="I246" s="212"/>
      <c r="J246" s="213">
        <f>ROUND(I246*H246,2)</f>
        <v>0</v>
      </c>
      <c r="K246" s="209" t="s">
        <v>201</v>
      </c>
      <c r="L246" s="46"/>
      <c r="M246" s="214" t="s">
        <v>21</v>
      </c>
      <c r="N246" s="215" t="s">
        <v>44</v>
      </c>
      <c r="O246" s="86"/>
      <c r="P246" s="216">
        <f>O246*H246</f>
        <v>0</v>
      </c>
      <c r="Q246" s="216">
        <v>0.00013999999999999999</v>
      </c>
      <c r="R246" s="216">
        <f>Q246*H246</f>
        <v>0.00406252</v>
      </c>
      <c r="S246" s="216">
        <v>0</v>
      </c>
      <c r="T246" s="217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283</v>
      </c>
      <c r="AT246" s="218" t="s">
        <v>191</v>
      </c>
      <c r="AU246" s="218" t="s">
        <v>83</v>
      </c>
      <c r="AY246" s="19" t="s">
        <v>188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81</v>
      </c>
      <c r="BK246" s="219">
        <f>ROUND(I246*H246,2)</f>
        <v>0</v>
      </c>
      <c r="BL246" s="19" t="s">
        <v>283</v>
      </c>
      <c r="BM246" s="218" t="s">
        <v>590</v>
      </c>
    </row>
    <row r="247" s="2" customFormat="1">
      <c r="A247" s="40"/>
      <c r="B247" s="41"/>
      <c r="C247" s="42"/>
      <c r="D247" s="220" t="s">
        <v>203</v>
      </c>
      <c r="E247" s="42"/>
      <c r="F247" s="221" t="s">
        <v>591</v>
      </c>
      <c r="G247" s="42"/>
      <c r="H247" s="42"/>
      <c r="I247" s="222"/>
      <c r="J247" s="42"/>
      <c r="K247" s="42"/>
      <c r="L247" s="46"/>
      <c r="M247" s="223"/>
      <c r="N247" s="224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203</v>
      </c>
      <c r="AU247" s="19" t="s">
        <v>83</v>
      </c>
    </row>
    <row r="248" s="14" customFormat="1">
      <c r="A248" s="14"/>
      <c r="B248" s="247"/>
      <c r="C248" s="248"/>
      <c r="D248" s="227" t="s">
        <v>205</v>
      </c>
      <c r="E248" s="249" t="s">
        <v>21</v>
      </c>
      <c r="F248" s="250" t="s">
        <v>592</v>
      </c>
      <c r="G248" s="248"/>
      <c r="H248" s="249" t="s">
        <v>21</v>
      </c>
      <c r="I248" s="251"/>
      <c r="J248" s="248"/>
      <c r="K248" s="248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205</v>
      </c>
      <c r="AU248" s="256" t="s">
        <v>83</v>
      </c>
      <c r="AV248" s="14" t="s">
        <v>81</v>
      </c>
      <c r="AW248" s="14" t="s">
        <v>34</v>
      </c>
      <c r="AX248" s="14" t="s">
        <v>73</v>
      </c>
      <c r="AY248" s="256" t="s">
        <v>188</v>
      </c>
    </row>
    <row r="249" s="14" customFormat="1">
      <c r="A249" s="14"/>
      <c r="B249" s="247"/>
      <c r="C249" s="248"/>
      <c r="D249" s="227" t="s">
        <v>205</v>
      </c>
      <c r="E249" s="249" t="s">
        <v>21</v>
      </c>
      <c r="F249" s="250" t="s">
        <v>593</v>
      </c>
      <c r="G249" s="248"/>
      <c r="H249" s="249" t="s">
        <v>21</v>
      </c>
      <c r="I249" s="251"/>
      <c r="J249" s="248"/>
      <c r="K249" s="248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205</v>
      </c>
      <c r="AU249" s="256" t="s">
        <v>83</v>
      </c>
      <c r="AV249" s="14" t="s">
        <v>81</v>
      </c>
      <c r="AW249" s="14" t="s">
        <v>34</v>
      </c>
      <c r="AX249" s="14" t="s">
        <v>73</v>
      </c>
      <c r="AY249" s="256" t="s">
        <v>188</v>
      </c>
    </row>
    <row r="250" s="13" customFormat="1">
      <c r="A250" s="13"/>
      <c r="B250" s="225"/>
      <c r="C250" s="226"/>
      <c r="D250" s="227" t="s">
        <v>205</v>
      </c>
      <c r="E250" s="228" t="s">
        <v>21</v>
      </c>
      <c r="F250" s="229" t="s">
        <v>988</v>
      </c>
      <c r="G250" s="226"/>
      <c r="H250" s="230">
        <v>70.628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205</v>
      </c>
      <c r="AU250" s="236" t="s">
        <v>83</v>
      </c>
      <c r="AV250" s="13" t="s">
        <v>83</v>
      </c>
      <c r="AW250" s="13" t="s">
        <v>34</v>
      </c>
      <c r="AX250" s="13" t="s">
        <v>73</v>
      </c>
      <c r="AY250" s="236" t="s">
        <v>188</v>
      </c>
    </row>
    <row r="251" s="13" customFormat="1">
      <c r="A251" s="13"/>
      <c r="B251" s="225"/>
      <c r="C251" s="226"/>
      <c r="D251" s="227" t="s">
        <v>205</v>
      </c>
      <c r="E251" s="228" t="s">
        <v>21</v>
      </c>
      <c r="F251" s="229" t="s">
        <v>989</v>
      </c>
      <c r="G251" s="226"/>
      <c r="H251" s="230">
        <v>-11.108000000000001</v>
      </c>
      <c r="I251" s="231"/>
      <c r="J251" s="226"/>
      <c r="K251" s="226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205</v>
      </c>
      <c r="AU251" s="236" t="s">
        <v>83</v>
      </c>
      <c r="AV251" s="13" t="s">
        <v>83</v>
      </c>
      <c r="AW251" s="13" t="s">
        <v>34</v>
      </c>
      <c r="AX251" s="13" t="s">
        <v>73</v>
      </c>
      <c r="AY251" s="236" t="s">
        <v>188</v>
      </c>
    </row>
    <row r="252" s="13" customFormat="1">
      <c r="A252" s="13"/>
      <c r="B252" s="225"/>
      <c r="C252" s="226"/>
      <c r="D252" s="227" t="s">
        <v>205</v>
      </c>
      <c r="E252" s="228" t="s">
        <v>21</v>
      </c>
      <c r="F252" s="229" t="s">
        <v>990</v>
      </c>
      <c r="G252" s="226"/>
      <c r="H252" s="230">
        <v>-0.46800000000000003</v>
      </c>
      <c r="I252" s="231"/>
      <c r="J252" s="226"/>
      <c r="K252" s="226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205</v>
      </c>
      <c r="AU252" s="236" t="s">
        <v>83</v>
      </c>
      <c r="AV252" s="13" t="s">
        <v>83</v>
      </c>
      <c r="AW252" s="13" t="s">
        <v>34</v>
      </c>
      <c r="AX252" s="13" t="s">
        <v>73</v>
      </c>
      <c r="AY252" s="236" t="s">
        <v>188</v>
      </c>
    </row>
    <row r="253" s="16" customFormat="1">
      <c r="A253" s="16"/>
      <c r="B253" s="269"/>
      <c r="C253" s="270"/>
      <c r="D253" s="227" t="s">
        <v>205</v>
      </c>
      <c r="E253" s="271" t="s">
        <v>122</v>
      </c>
      <c r="F253" s="272" t="s">
        <v>294</v>
      </c>
      <c r="G253" s="270"/>
      <c r="H253" s="273">
        <v>59.052</v>
      </c>
      <c r="I253" s="274"/>
      <c r="J253" s="270"/>
      <c r="K253" s="270"/>
      <c r="L253" s="275"/>
      <c r="M253" s="276"/>
      <c r="N253" s="277"/>
      <c r="O253" s="277"/>
      <c r="P253" s="277"/>
      <c r="Q253" s="277"/>
      <c r="R253" s="277"/>
      <c r="S253" s="277"/>
      <c r="T253" s="278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79" t="s">
        <v>205</v>
      </c>
      <c r="AU253" s="279" t="s">
        <v>83</v>
      </c>
      <c r="AV253" s="16" t="s">
        <v>189</v>
      </c>
      <c r="AW253" s="16" t="s">
        <v>34</v>
      </c>
      <c r="AX253" s="16" t="s">
        <v>73</v>
      </c>
      <c r="AY253" s="279" t="s">
        <v>188</v>
      </c>
    </row>
    <row r="254" s="14" customFormat="1">
      <c r="A254" s="14"/>
      <c r="B254" s="247"/>
      <c r="C254" s="248"/>
      <c r="D254" s="227" t="s">
        <v>205</v>
      </c>
      <c r="E254" s="249" t="s">
        <v>21</v>
      </c>
      <c r="F254" s="250" t="s">
        <v>600</v>
      </c>
      <c r="G254" s="248"/>
      <c r="H254" s="249" t="s">
        <v>21</v>
      </c>
      <c r="I254" s="251"/>
      <c r="J254" s="248"/>
      <c r="K254" s="248"/>
      <c r="L254" s="252"/>
      <c r="M254" s="253"/>
      <c r="N254" s="254"/>
      <c r="O254" s="254"/>
      <c r="P254" s="254"/>
      <c r="Q254" s="254"/>
      <c r="R254" s="254"/>
      <c r="S254" s="254"/>
      <c r="T254" s="25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205</v>
      </c>
      <c r="AU254" s="256" t="s">
        <v>83</v>
      </c>
      <c r="AV254" s="14" t="s">
        <v>81</v>
      </c>
      <c r="AW254" s="14" t="s">
        <v>34</v>
      </c>
      <c r="AX254" s="14" t="s">
        <v>73</v>
      </c>
      <c r="AY254" s="256" t="s">
        <v>188</v>
      </c>
    </row>
    <row r="255" s="13" customFormat="1">
      <c r="A255" s="13"/>
      <c r="B255" s="225"/>
      <c r="C255" s="226"/>
      <c r="D255" s="227" t="s">
        <v>205</v>
      </c>
      <c r="E255" s="228" t="s">
        <v>21</v>
      </c>
      <c r="F255" s="229" t="s">
        <v>601</v>
      </c>
      <c r="G255" s="226"/>
      <c r="H255" s="230">
        <v>-30.033999999999999</v>
      </c>
      <c r="I255" s="231"/>
      <c r="J255" s="226"/>
      <c r="K255" s="226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205</v>
      </c>
      <c r="AU255" s="236" t="s">
        <v>83</v>
      </c>
      <c r="AV255" s="13" t="s">
        <v>83</v>
      </c>
      <c r="AW255" s="13" t="s">
        <v>34</v>
      </c>
      <c r="AX255" s="13" t="s">
        <v>73</v>
      </c>
      <c r="AY255" s="236" t="s">
        <v>188</v>
      </c>
    </row>
    <row r="256" s="16" customFormat="1">
      <c r="A256" s="16"/>
      <c r="B256" s="269"/>
      <c r="C256" s="270"/>
      <c r="D256" s="227" t="s">
        <v>205</v>
      </c>
      <c r="E256" s="271" t="s">
        <v>21</v>
      </c>
      <c r="F256" s="272" t="s">
        <v>294</v>
      </c>
      <c r="G256" s="270"/>
      <c r="H256" s="273">
        <v>-30.033999999999999</v>
      </c>
      <c r="I256" s="274"/>
      <c r="J256" s="270"/>
      <c r="K256" s="270"/>
      <c r="L256" s="275"/>
      <c r="M256" s="276"/>
      <c r="N256" s="277"/>
      <c r="O256" s="277"/>
      <c r="P256" s="277"/>
      <c r="Q256" s="277"/>
      <c r="R256" s="277"/>
      <c r="S256" s="277"/>
      <c r="T256" s="278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79" t="s">
        <v>205</v>
      </c>
      <c r="AU256" s="279" t="s">
        <v>83</v>
      </c>
      <c r="AV256" s="16" t="s">
        <v>189</v>
      </c>
      <c r="AW256" s="16" t="s">
        <v>34</v>
      </c>
      <c r="AX256" s="16" t="s">
        <v>73</v>
      </c>
      <c r="AY256" s="279" t="s">
        <v>188</v>
      </c>
    </row>
    <row r="257" s="15" customFormat="1">
      <c r="A257" s="15"/>
      <c r="B257" s="258"/>
      <c r="C257" s="259"/>
      <c r="D257" s="227" t="s">
        <v>205</v>
      </c>
      <c r="E257" s="260" t="s">
        <v>21</v>
      </c>
      <c r="F257" s="261" t="s">
        <v>257</v>
      </c>
      <c r="G257" s="259"/>
      <c r="H257" s="262">
        <v>29.018000000000001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8" t="s">
        <v>205</v>
      </c>
      <c r="AU257" s="268" t="s">
        <v>83</v>
      </c>
      <c r="AV257" s="15" t="s">
        <v>195</v>
      </c>
      <c r="AW257" s="15" t="s">
        <v>34</v>
      </c>
      <c r="AX257" s="15" t="s">
        <v>81</v>
      </c>
      <c r="AY257" s="268" t="s">
        <v>188</v>
      </c>
    </row>
    <row r="258" s="2" customFormat="1" ht="33" customHeight="1">
      <c r="A258" s="40"/>
      <c r="B258" s="41"/>
      <c r="C258" s="207" t="s">
        <v>481</v>
      </c>
      <c r="D258" s="207" t="s">
        <v>191</v>
      </c>
      <c r="E258" s="208" t="s">
        <v>603</v>
      </c>
      <c r="F258" s="209" t="s">
        <v>604</v>
      </c>
      <c r="G258" s="210" t="s">
        <v>96</v>
      </c>
      <c r="H258" s="211">
        <v>16.43</v>
      </c>
      <c r="I258" s="212"/>
      <c r="J258" s="213">
        <f>ROUND(I258*H258,2)</f>
        <v>0</v>
      </c>
      <c r="K258" s="209" t="s">
        <v>201</v>
      </c>
      <c r="L258" s="46"/>
      <c r="M258" s="214" t="s">
        <v>21</v>
      </c>
      <c r="N258" s="215" t="s">
        <v>44</v>
      </c>
      <c r="O258" s="86"/>
      <c r="P258" s="216">
        <f>O258*H258</f>
        <v>0</v>
      </c>
      <c r="Q258" s="216">
        <v>0.00027999999999999998</v>
      </c>
      <c r="R258" s="216">
        <f>Q258*H258</f>
        <v>0.0046003999999999993</v>
      </c>
      <c r="S258" s="216">
        <v>0</v>
      </c>
      <c r="T258" s="217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8" t="s">
        <v>283</v>
      </c>
      <c r="AT258" s="218" t="s">
        <v>191</v>
      </c>
      <c r="AU258" s="218" t="s">
        <v>83</v>
      </c>
      <c r="AY258" s="19" t="s">
        <v>188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81</v>
      </c>
      <c r="BK258" s="219">
        <f>ROUND(I258*H258,2)</f>
        <v>0</v>
      </c>
      <c r="BL258" s="19" t="s">
        <v>283</v>
      </c>
      <c r="BM258" s="218" t="s">
        <v>605</v>
      </c>
    </row>
    <row r="259" s="2" customFormat="1">
      <c r="A259" s="40"/>
      <c r="B259" s="41"/>
      <c r="C259" s="42"/>
      <c r="D259" s="220" t="s">
        <v>203</v>
      </c>
      <c r="E259" s="42"/>
      <c r="F259" s="221" t="s">
        <v>606</v>
      </c>
      <c r="G259" s="42"/>
      <c r="H259" s="42"/>
      <c r="I259" s="22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203</v>
      </c>
      <c r="AU259" s="19" t="s">
        <v>83</v>
      </c>
    </row>
    <row r="260" s="14" customFormat="1">
      <c r="A260" s="14"/>
      <c r="B260" s="247"/>
      <c r="C260" s="248"/>
      <c r="D260" s="227" t="s">
        <v>205</v>
      </c>
      <c r="E260" s="249" t="s">
        <v>21</v>
      </c>
      <c r="F260" s="250" t="s">
        <v>592</v>
      </c>
      <c r="G260" s="248"/>
      <c r="H260" s="249" t="s">
        <v>21</v>
      </c>
      <c r="I260" s="251"/>
      <c r="J260" s="248"/>
      <c r="K260" s="248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205</v>
      </c>
      <c r="AU260" s="256" t="s">
        <v>83</v>
      </c>
      <c r="AV260" s="14" t="s">
        <v>81</v>
      </c>
      <c r="AW260" s="14" t="s">
        <v>34</v>
      </c>
      <c r="AX260" s="14" t="s">
        <v>73</v>
      </c>
      <c r="AY260" s="256" t="s">
        <v>188</v>
      </c>
    </row>
    <row r="261" s="13" customFormat="1">
      <c r="A261" s="13"/>
      <c r="B261" s="225"/>
      <c r="C261" s="226"/>
      <c r="D261" s="227" t="s">
        <v>205</v>
      </c>
      <c r="E261" s="228" t="s">
        <v>21</v>
      </c>
      <c r="F261" s="229" t="s">
        <v>991</v>
      </c>
      <c r="G261" s="226"/>
      <c r="H261" s="230">
        <v>12.41</v>
      </c>
      <c r="I261" s="231"/>
      <c r="J261" s="226"/>
      <c r="K261" s="226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205</v>
      </c>
      <c r="AU261" s="236" t="s">
        <v>83</v>
      </c>
      <c r="AV261" s="13" t="s">
        <v>83</v>
      </c>
      <c r="AW261" s="13" t="s">
        <v>34</v>
      </c>
      <c r="AX261" s="13" t="s">
        <v>73</v>
      </c>
      <c r="AY261" s="236" t="s">
        <v>188</v>
      </c>
    </row>
    <row r="262" s="13" customFormat="1">
      <c r="A262" s="13"/>
      <c r="B262" s="225"/>
      <c r="C262" s="226"/>
      <c r="D262" s="227" t="s">
        <v>205</v>
      </c>
      <c r="E262" s="228" t="s">
        <v>21</v>
      </c>
      <c r="F262" s="229" t="s">
        <v>992</v>
      </c>
      <c r="G262" s="226"/>
      <c r="H262" s="230">
        <v>4.0199999999999996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205</v>
      </c>
      <c r="AU262" s="236" t="s">
        <v>83</v>
      </c>
      <c r="AV262" s="13" t="s">
        <v>83</v>
      </c>
      <c r="AW262" s="13" t="s">
        <v>34</v>
      </c>
      <c r="AX262" s="13" t="s">
        <v>73</v>
      </c>
      <c r="AY262" s="236" t="s">
        <v>188</v>
      </c>
    </row>
    <row r="263" s="16" customFormat="1">
      <c r="A263" s="16"/>
      <c r="B263" s="269"/>
      <c r="C263" s="270"/>
      <c r="D263" s="227" t="s">
        <v>205</v>
      </c>
      <c r="E263" s="271" t="s">
        <v>119</v>
      </c>
      <c r="F263" s="272" t="s">
        <v>294</v>
      </c>
      <c r="G263" s="270"/>
      <c r="H263" s="273">
        <v>16.43</v>
      </c>
      <c r="I263" s="274"/>
      <c r="J263" s="270"/>
      <c r="K263" s="270"/>
      <c r="L263" s="275"/>
      <c r="M263" s="276"/>
      <c r="N263" s="277"/>
      <c r="O263" s="277"/>
      <c r="P263" s="277"/>
      <c r="Q263" s="277"/>
      <c r="R263" s="277"/>
      <c r="S263" s="277"/>
      <c r="T263" s="278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79" t="s">
        <v>205</v>
      </c>
      <c r="AU263" s="279" t="s">
        <v>83</v>
      </c>
      <c r="AV263" s="16" t="s">
        <v>189</v>
      </c>
      <c r="AW263" s="16" t="s">
        <v>34</v>
      </c>
      <c r="AX263" s="16" t="s">
        <v>73</v>
      </c>
      <c r="AY263" s="279" t="s">
        <v>188</v>
      </c>
    </row>
    <row r="264" s="15" customFormat="1">
      <c r="A264" s="15"/>
      <c r="B264" s="258"/>
      <c r="C264" s="259"/>
      <c r="D264" s="227" t="s">
        <v>205</v>
      </c>
      <c r="E264" s="260" t="s">
        <v>21</v>
      </c>
      <c r="F264" s="261" t="s">
        <v>257</v>
      </c>
      <c r="G264" s="259"/>
      <c r="H264" s="262">
        <v>16.43</v>
      </c>
      <c r="I264" s="263"/>
      <c r="J264" s="259"/>
      <c r="K264" s="259"/>
      <c r="L264" s="264"/>
      <c r="M264" s="265"/>
      <c r="N264" s="266"/>
      <c r="O264" s="266"/>
      <c r="P264" s="266"/>
      <c r="Q264" s="266"/>
      <c r="R264" s="266"/>
      <c r="S264" s="266"/>
      <c r="T264" s="26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8" t="s">
        <v>205</v>
      </c>
      <c r="AU264" s="268" t="s">
        <v>83</v>
      </c>
      <c r="AV264" s="15" t="s">
        <v>195</v>
      </c>
      <c r="AW264" s="15" t="s">
        <v>34</v>
      </c>
      <c r="AX264" s="15" t="s">
        <v>81</v>
      </c>
      <c r="AY264" s="268" t="s">
        <v>188</v>
      </c>
    </row>
    <row r="265" s="2" customFormat="1" ht="33" customHeight="1">
      <c r="A265" s="40"/>
      <c r="B265" s="41"/>
      <c r="C265" s="207" t="s">
        <v>487</v>
      </c>
      <c r="D265" s="207" t="s">
        <v>191</v>
      </c>
      <c r="E265" s="208" t="s">
        <v>610</v>
      </c>
      <c r="F265" s="209" t="s">
        <v>611</v>
      </c>
      <c r="G265" s="210" t="s">
        <v>96</v>
      </c>
      <c r="H265" s="211">
        <v>13.603999999999999</v>
      </c>
      <c r="I265" s="212"/>
      <c r="J265" s="213">
        <f>ROUND(I265*H265,2)</f>
        <v>0</v>
      </c>
      <c r="K265" s="209" t="s">
        <v>201</v>
      </c>
      <c r="L265" s="46"/>
      <c r="M265" s="214" t="s">
        <v>21</v>
      </c>
      <c r="N265" s="215" t="s">
        <v>44</v>
      </c>
      <c r="O265" s="86"/>
      <c r="P265" s="216">
        <f>O265*H265</f>
        <v>0</v>
      </c>
      <c r="Q265" s="216">
        <v>0.00042999999999999999</v>
      </c>
      <c r="R265" s="216">
        <f>Q265*H265</f>
        <v>0.0058497199999999992</v>
      </c>
      <c r="S265" s="216">
        <v>0</v>
      </c>
      <c r="T265" s="21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8" t="s">
        <v>283</v>
      </c>
      <c r="AT265" s="218" t="s">
        <v>191</v>
      </c>
      <c r="AU265" s="218" t="s">
        <v>83</v>
      </c>
      <c r="AY265" s="19" t="s">
        <v>188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81</v>
      </c>
      <c r="BK265" s="219">
        <f>ROUND(I265*H265,2)</f>
        <v>0</v>
      </c>
      <c r="BL265" s="19" t="s">
        <v>283</v>
      </c>
      <c r="BM265" s="218" t="s">
        <v>612</v>
      </c>
    </row>
    <row r="266" s="2" customFormat="1">
      <c r="A266" s="40"/>
      <c r="B266" s="41"/>
      <c r="C266" s="42"/>
      <c r="D266" s="220" t="s">
        <v>203</v>
      </c>
      <c r="E266" s="42"/>
      <c r="F266" s="221" t="s">
        <v>613</v>
      </c>
      <c r="G266" s="42"/>
      <c r="H266" s="42"/>
      <c r="I266" s="222"/>
      <c r="J266" s="42"/>
      <c r="K266" s="42"/>
      <c r="L266" s="46"/>
      <c r="M266" s="223"/>
      <c r="N266" s="224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203</v>
      </c>
      <c r="AU266" s="19" t="s">
        <v>83</v>
      </c>
    </row>
    <row r="267" s="14" customFormat="1">
      <c r="A267" s="14"/>
      <c r="B267" s="247"/>
      <c r="C267" s="248"/>
      <c r="D267" s="227" t="s">
        <v>205</v>
      </c>
      <c r="E267" s="249" t="s">
        <v>21</v>
      </c>
      <c r="F267" s="250" t="s">
        <v>592</v>
      </c>
      <c r="G267" s="248"/>
      <c r="H267" s="249" t="s">
        <v>21</v>
      </c>
      <c r="I267" s="251"/>
      <c r="J267" s="248"/>
      <c r="K267" s="248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205</v>
      </c>
      <c r="AU267" s="256" t="s">
        <v>83</v>
      </c>
      <c r="AV267" s="14" t="s">
        <v>81</v>
      </c>
      <c r="AW267" s="14" t="s">
        <v>34</v>
      </c>
      <c r="AX267" s="14" t="s">
        <v>73</v>
      </c>
      <c r="AY267" s="256" t="s">
        <v>188</v>
      </c>
    </row>
    <row r="268" s="13" customFormat="1">
      <c r="A268" s="13"/>
      <c r="B268" s="225"/>
      <c r="C268" s="226"/>
      <c r="D268" s="227" t="s">
        <v>205</v>
      </c>
      <c r="E268" s="228" t="s">
        <v>21</v>
      </c>
      <c r="F268" s="229" t="s">
        <v>993</v>
      </c>
      <c r="G268" s="226"/>
      <c r="H268" s="230">
        <v>13.603999999999999</v>
      </c>
      <c r="I268" s="231"/>
      <c r="J268" s="226"/>
      <c r="K268" s="226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205</v>
      </c>
      <c r="AU268" s="236" t="s">
        <v>83</v>
      </c>
      <c r="AV268" s="13" t="s">
        <v>83</v>
      </c>
      <c r="AW268" s="13" t="s">
        <v>34</v>
      </c>
      <c r="AX268" s="13" t="s">
        <v>73</v>
      </c>
      <c r="AY268" s="236" t="s">
        <v>188</v>
      </c>
    </row>
    <row r="269" s="16" customFormat="1">
      <c r="A269" s="16"/>
      <c r="B269" s="269"/>
      <c r="C269" s="270"/>
      <c r="D269" s="227" t="s">
        <v>205</v>
      </c>
      <c r="E269" s="271" t="s">
        <v>115</v>
      </c>
      <c r="F269" s="272" t="s">
        <v>294</v>
      </c>
      <c r="G269" s="270"/>
      <c r="H269" s="273">
        <v>13.603999999999999</v>
      </c>
      <c r="I269" s="274"/>
      <c r="J269" s="270"/>
      <c r="K269" s="270"/>
      <c r="L269" s="275"/>
      <c r="M269" s="276"/>
      <c r="N269" s="277"/>
      <c r="O269" s="277"/>
      <c r="P269" s="277"/>
      <c r="Q269" s="277"/>
      <c r="R269" s="277"/>
      <c r="S269" s="277"/>
      <c r="T269" s="278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9" t="s">
        <v>205</v>
      </c>
      <c r="AU269" s="279" t="s">
        <v>83</v>
      </c>
      <c r="AV269" s="16" t="s">
        <v>189</v>
      </c>
      <c r="AW269" s="16" t="s">
        <v>34</v>
      </c>
      <c r="AX269" s="16" t="s">
        <v>73</v>
      </c>
      <c r="AY269" s="279" t="s">
        <v>188</v>
      </c>
    </row>
    <row r="270" s="15" customFormat="1">
      <c r="A270" s="15"/>
      <c r="B270" s="258"/>
      <c r="C270" s="259"/>
      <c r="D270" s="227" t="s">
        <v>205</v>
      </c>
      <c r="E270" s="260" t="s">
        <v>21</v>
      </c>
      <c r="F270" s="261" t="s">
        <v>257</v>
      </c>
      <c r="G270" s="259"/>
      <c r="H270" s="262">
        <v>13.603999999999999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8" t="s">
        <v>205</v>
      </c>
      <c r="AU270" s="268" t="s">
        <v>83</v>
      </c>
      <c r="AV270" s="15" t="s">
        <v>195</v>
      </c>
      <c r="AW270" s="15" t="s">
        <v>34</v>
      </c>
      <c r="AX270" s="15" t="s">
        <v>81</v>
      </c>
      <c r="AY270" s="268" t="s">
        <v>188</v>
      </c>
    </row>
    <row r="271" s="2" customFormat="1" ht="16.5" customHeight="1">
      <c r="A271" s="40"/>
      <c r="B271" s="41"/>
      <c r="C271" s="207" t="s">
        <v>493</v>
      </c>
      <c r="D271" s="207" t="s">
        <v>191</v>
      </c>
      <c r="E271" s="208" t="s">
        <v>616</v>
      </c>
      <c r="F271" s="209" t="s">
        <v>617</v>
      </c>
      <c r="G271" s="210" t="s">
        <v>130</v>
      </c>
      <c r="H271" s="211">
        <v>40.259999999999998</v>
      </c>
      <c r="I271" s="212"/>
      <c r="J271" s="213">
        <f>ROUND(I271*H271,2)</f>
        <v>0</v>
      </c>
      <c r="K271" s="209" t="s">
        <v>21</v>
      </c>
      <c r="L271" s="46"/>
      <c r="M271" s="214" t="s">
        <v>21</v>
      </c>
      <c r="N271" s="215" t="s">
        <v>44</v>
      </c>
      <c r="O271" s="86"/>
      <c r="P271" s="216">
        <f>O271*H271</f>
        <v>0</v>
      </c>
      <c r="Q271" s="216">
        <v>0.00019249999999999999</v>
      </c>
      <c r="R271" s="216">
        <f>Q271*H271</f>
        <v>0.0077500499999999988</v>
      </c>
      <c r="S271" s="216">
        <v>0</v>
      </c>
      <c r="T271" s="217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8" t="s">
        <v>283</v>
      </c>
      <c r="AT271" s="218" t="s">
        <v>191</v>
      </c>
      <c r="AU271" s="218" t="s">
        <v>83</v>
      </c>
      <c r="AY271" s="19" t="s">
        <v>188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81</v>
      </c>
      <c r="BK271" s="219">
        <f>ROUND(I271*H271,2)</f>
        <v>0</v>
      </c>
      <c r="BL271" s="19" t="s">
        <v>283</v>
      </c>
      <c r="BM271" s="218" t="s">
        <v>618</v>
      </c>
    </row>
    <row r="272" s="14" customFormat="1">
      <c r="A272" s="14"/>
      <c r="B272" s="247"/>
      <c r="C272" s="248"/>
      <c r="D272" s="227" t="s">
        <v>205</v>
      </c>
      <c r="E272" s="249" t="s">
        <v>21</v>
      </c>
      <c r="F272" s="250" t="s">
        <v>619</v>
      </c>
      <c r="G272" s="248"/>
      <c r="H272" s="249" t="s">
        <v>21</v>
      </c>
      <c r="I272" s="251"/>
      <c r="J272" s="248"/>
      <c r="K272" s="248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205</v>
      </c>
      <c r="AU272" s="256" t="s">
        <v>83</v>
      </c>
      <c r="AV272" s="14" t="s">
        <v>81</v>
      </c>
      <c r="AW272" s="14" t="s">
        <v>34</v>
      </c>
      <c r="AX272" s="14" t="s">
        <v>73</v>
      </c>
      <c r="AY272" s="256" t="s">
        <v>188</v>
      </c>
    </row>
    <row r="273" s="13" customFormat="1">
      <c r="A273" s="13"/>
      <c r="B273" s="225"/>
      <c r="C273" s="226"/>
      <c r="D273" s="227" t="s">
        <v>205</v>
      </c>
      <c r="E273" s="228" t="s">
        <v>21</v>
      </c>
      <c r="F273" s="229" t="s">
        <v>994</v>
      </c>
      <c r="G273" s="226"/>
      <c r="H273" s="230">
        <v>40.259999999999998</v>
      </c>
      <c r="I273" s="231"/>
      <c r="J273" s="226"/>
      <c r="K273" s="226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205</v>
      </c>
      <c r="AU273" s="236" t="s">
        <v>83</v>
      </c>
      <c r="AV273" s="13" t="s">
        <v>83</v>
      </c>
      <c r="AW273" s="13" t="s">
        <v>34</v>
      </c>
      <c r="AX273" s="13" t="s">
        <v>81</v>
      </c>
      <c r="AY273" s="236" t="s">
        <v>188</v>
      </c>
    </row>
    <row r="274" s="2" customFormat="1" ht="16.5" customHeight="1">
      <c r="A274" s="40"/>
      <c r="B274" s="41"/>
      <c r="C274" s="237" t="s">
        <v>499</v>
      </c>
      <c r="D274" s="237" t="s">
        <v>207</v>
      </c>
      <c r="E274" s="238" t="s">
        <v>554</v>
      </c>
      <c r="F274" s="239" t="s">
        <v>555</v>
      </c>
      <c r="G274" s="240" t="s">
        <v>96</v>
      </c>
      <c r="H274" s="241">
        <v>67.909999999999997</v>
      </c>
      <c r="I274" s="242"/>
      <c r="J274" s="243">
        <f>ROUND(I274*H274,2)</f>
        <v>0</v>
      </c>
      <c r="K274" s="239" t="s">
        <v>201</v>
      </c>
      <c r="L274" s="244"/>
      <c r="M274" s="245" t="s">
        <v>21</v>
      </c>
      <c r="N274" s="246" t="s">
        <v>44</v>
      </c>
      <c r="O274" s="86"/>
      <c r="P274" s="216">
        <f>O274*H274</f>
        <v>0</v>
      </c>
      <c r="Q274" s="216">
        <v>0.0019</v>
      </c>
      <c r="R274" s="216">
        <f>Q274*H274</f>
        <v>0.12902900000000001</v>
      </c>
      <c r="S274" s="216">
        <v>0</v>
      </c>
      <c r="T274" s="217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8" t="s">
        <v>377</v>
      </c>
      <c r="AT274" s="218" t="s">
        <v>207</v>
      </c>
      <c r="AU274" s="218" t="s">
        <v>83</v>
      </c>
      <c r="AY274" s="19" t="s">
        <v>188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9" t="s">
        <v>81</v>
      </c>
      <c r="BK274" s="219">
        <f>ROUND(I274*H274,2)</f>
        <v>0</v>
      </c>
      <c r="BL274" s="19" t="s">
        <v>283</v>
      </c>
      <c r="BM274" s="218" t="s">
        <v>622</v>
      </c>
    </row>
    <row r="275" s="13" customFormat="1">
      <c r="A275" s="13"/>
      <c r="B275" s="225"/>
      <c r="C275" s="226"/>
      <c r="D275" s="227" t="s">
        <v>205</v>
      </c>
      <c r="E275" s="228" t="s">
        <v>21</v>
      </c>
      <c r="F275" s="229" t="s">
        <v>300</v>
      </c>
      <c r="G275" s="226"/>
      <c r="H275" s="230">
        <v>67.909999999999997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205</v>
      </c>
      <c r="AU275" s="236" t="s">
        <v>83</v>
      </c>
      <c r="AV275" s="13" t="s">
        <v>83</v>
      </c>
      <c r="AW275" s="13" t="s">
        <v>34</v>
      </c>
      <c r="AX275" s="13" t="s">
        <v>81</v>
      </c>
      <c r="AY275" s="236" t="s">
        <v>188</v>
      </c>
    </row>
    <row r="276" s="2" customFormat="1" ht="24.15" customHeight="1">
      <c r="A276" s="40"/>
      <c r="B276" s="41"/>
      <c r="C276" s="207" t="s">
        <v>506</v>
      </c>
      <c r="D276" s="207" t="s">
        <v>191</v>
      </c>
      <c r="E276" s="208" t="s">
        <v>624</v>
      </c>
      <c r="F276" s="209" t="s">
        <v>625</v>
      </c>
      <c r="G276" s="210" t="s">
        <v>194</v>
      </c>
      <c r="H276" s="211">
        <v>2</v>
      </c>
      <c r="I276" s="212"/>
      <c r="J276" s="213">
        <f>ROUND(I276*H276,2)</f>
        <v>0</v>
      </c>
      <c r="K276" s="209" t="s">
        <v>201</v>
      </c>
      <c r="L276" s="46"/>
      <c r="M276" s="214" t="s">
        <v>21</v>
      </c>
      <c r="N276" s="215" t="s">
        <v>44</v>
      </c>
      <c r="O276" s="86"/>
      <c r="P276" s="216">
        <f>O276*H276</f>
        <v>0</v>
      </c>
      <c r="Q276" s="216">
        <v>0.00011</v>
      </c>
      <c r="R276" s="216">
        <f>Q276*H276</f>
        <v>0.00022000000000000001</v>
      </c>
      <c r="S276" s="216">
        <v>0</v>
      </c>
      <c r="T276" s="217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8" t="s">
        <v>283</v>
      </c>
      <c r="AT276" s="218" t="s">
        <v>191</v>
      </c>
      <c r="AU276" s="218" t="s">
        <v>83</v>
      </c>
      <c r="AY276" s="19" t="s">
        <v>188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9" t="s">
        <v>81</v>
      </c>
      <c r="BK276" s="219">
        <f>ROUND(I276*H276,2)</f>
        <v>0</v>
      </c>
      <c r="BL276" s="19" t="s">
        <v>283</v>
      </c>
      <c r="BM276" s="218" t="s">
        <v>626</v>
      </c>
    </row>
    <row r="277" s="2" customFormat="1">
      <c r="A277" s="40"/>
      <c r="B277" s="41"/>
      <c r="C277" s="42"/>
      <c r="D277" s="220" t="s">
        <v>203</v>
      </c>
      <c r="E277" s="42"/>
      <c r="F277" s="221" t="s">
        <v>627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203</v>
      </c>
      <c r="AU277" s="19" t="s">
        <v>83</v>
      </c>
    </row>
    <row r="278" s="2" customFormat="1" ht="16.5" customHeight="1">
      <c r="A278" s="40"/>
      <c r="B278" s="41"/>
      <c r="C278" s="237" t="s">
        <v>515</v>
      </c>
      <c r="D278" s="237" t="s">
        <v>207</v>
      </c>
      <c r="E278" s="238" t="s">
        <v>629</v>
      </c>
      <c r="F278" s="239" t="s">
        <v>630</v>
      </c>
      <c r="G278" s="240" t="s">
        <v>194</v>
      </c>
      <c r="H278" s="241">
        <v>2</v>
      </c>
      <c r="I278" s="242"/>
      <c r="J278" s="243">
        <f>ROUND(I278*H278,2)</f>
        <v>0</v>
      </c>
      <c r="K278" s="239" t="s">
        <v>201</v>
      </c>
      <c r="L278" s="244"/>
      <c r="M278" s="245" t="s">
        <v>21</v>
      </c>
      <c r="N278" s="246" t="s">
        <v>44</v>
      </c>
      <c r="O278" s="86"/>
      <c r="P278" s="216">
        <f>O278*H278</f>
        <v>0</v>
      </c>
      <c r="Q278" s="216">
        <v>0.00025999999999999998</v>
      </c>
      <c r="R278" s="216">
        <f>Q278*H278</f>
        <v>0.00051999999999999995</v>
      </c>
      <c r="S278" s="216">
        <v>0</v>
      </c>
      <c r="T278" s="217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8" t="s">
        <v>377</v>
      </c>
      <c r="AT278" s="218" t="s">
        <v>207</v>
      </c>
      <c r="AU278" s="218" t="s">
        <v>83</v>
      </c>
      <c r="AY278" s="19" t="s">
        <v>188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81</v>
      </c>
      <c r="BK278" s="219">
        <f>ROUND(I278*H278,2)</f>
        <v>0</v>
      </c>
      <c r="BL278" s="19" t="s">
        <v>283</v>
      </c>
      <c r="BM278" s="218" t="s">
        <v>631</v>
      </c>
    </row>
    <row r="279" s="2" customFormat="1" ht="24.15" customHeight="1">
      <c r="A279" s="40"/>
      <c r="B279" s="41"/>
      <c r="C279" s="207" t="s">
        <v>520</v>
      </c>
      <c r="D279" s="207" t="s">
        <v>191</v>
      </c>
      <c r="E279" s="208" t="s">
        <v>633</v>
      </c>
      <c r="F279" s="209" t="s">
        <v>634</v>
      </c>
      <c r="G279" s="210" t="s">
        <v>96</v>
      </c>
      <c r="H279" s="211">
        <v>63.073</v>
      </c>
      <c r="I279" s="212"/>
      <c r="J279" s="213">
        <f>ROUND(I279*H279,2)</f>
        <v>0</v>
      </c>
      <c r="K279" s="209" t="s">
        <v>201</v>
      </c>
      <c r="L279" s="46"/>
      <c r="M279" s="214" t="s">
        <v>21</v>
      </c>
      <c r="N279" s="215" t="s">
        <v>44</v>
      </c>
      <c r="O279" s="86"/>
      <c r="P279" s="216">
        <f>O279*H279</f>
        <v>0</v>
      </c>
      <c r="Q279" s="216">
        <v>0</v>
      </c>
      <c r="R279" s="216">
        <f>Q279*H279</f>
        <v>0</v>
      </c>
      <c r="S279" s="216">
        <v>0.0035999999999999999</v>
      </c>
      <c r="T279" s="217">
        <f>S279*H279</f>
        <v>0.22706280000000001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8" t="s">
        <v>283</v>
      </c>
      <c r="AT279" s="218" t="s">
        <v>191</v>
      </c>
      <c r="AU279" s="218" t="s">
        <v>83</v>
      </c>
      <c r="AY279" s="19" t="s">
        <v>188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9" t="s">
        <v>81</v>
      </c>
      <c r="BK279" s="219">
        <f>ROUND(I279*H279,2)</f>
        <v>0</v>
      </c>
      <c r="BL279" s="19" t="s">
        <v>283</v>
      </c>
      <c r="BM279" s="218" t="s">
        <v>635</v>
      </c>
    </row>
    <row r="280" s="2" customFormat="1">
      <c r="A280" s="40"/>
      <c r="B280" s="41"/>
      <c r="C280" s="42"/>
      <c r="D280" s="220" t="s">
        <v>203</v>
      </c>
      <c r="E280" s="42"/>
      <c r="F280" s="221" t="s">
        <v>636</v>
      </c>
      <c r="G280" s="42"/>
      <c r="H280" s="42"/>
      <c r="I280" s="222"/>
      <c r="J280" s="42"/>
      <c r="K280" s="42"/>
      <c r="L280" s="46"/>
      <c r="M280" s="223"/>
      <c r="N280" s="224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203</v>
      </c>
      <c r="AU280" s="19" t="s">
        <v>83</v>
      </c>
    </row>
    <row r="281" s="13" customFormat="1">
      <c r="A281" s="13"/>
      <c r="B281" s="225"/>
      <c r="C281" s="226"/>
      <c r="D281" s="227" t="s">
        <v>205</v>
      </c>
      <c r="E281" s="228" t="s">
        <v>21</v>
      </c>
      <c r="F281" s="229" t="s">
        <v>995</v>
      </c>
      <c r="G281" s="226"/>
      <c r="H281" s="230">
        <v>73.975999999999999</v>
      </c>
      <c r="I281" s="231"/>
      <c r="J281" s="226"/>
      <c r="K281" s="226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205</v>
      </c>
      <c r="AU281" s="236" t="s">
        <v>83</v>
      </c>
      <c r="AV281" s="13" t="s">
        <v>83</v>
      </c>
      <c r="AW281" s="13" t="s">
        <v>34</v>
      </c>
      <c r="AX281" s="13" t="s">
        <v>73</v>
      </c>
      <c r="AY281" s="236" t="s">
        <v>188</v>
      </c>
    </row>
    <row r="282" s="13" customFormat="1">
      <c r="A282" s="13"/>
      <c r="B282" s="225"/>
      <c r="C282" s="226"/>
      <c r="D282" s="227" t="s">
        <v>205</v>
      </c>
      <c r="E282" s="228" t="s">
        <v>21</v>
      </c>
      <c r="F282" s="229" t="s">
        <v>996</v>
      </c>
      <c r="G282" s="226"/>
      <c r="H282" s="230">
        <v>-12.239000000000001</v>
      </c>
      <c r="I282" s="231"/>
      <c r="J282" s="226"/>
      <c r="K282" s="226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205</v>
      </c>
      <c r="AU282" s="236" t="s">
        <v>83</v>
      </c>
      <c r="AV282" s="13" t="s">
        <v>83</v>
      </c>
      <c r="AW282" s="13" t="s">
        <v>34</v>
      </c>
      <c r="AX282" s="13" t="s">
        <v>73</v>
      </c>
      <c r="AY282" s="236" t="s">
        <v>188</v>
      </c>
    </row>
    <row r="283" s="13" customFormat="1">
      <c r="A283" s="13"/>
      <c r="B283" s="225"/>
      <c r="C283" s="226"/>
      <c r="D283" s="227" t="s">
        <v>205</v>
      </c>
      <c r="E283" s="228" t="s">
        <v>21</v>
      </c>
      <c r="F283" s="229" t="s">
        <v>997</v>
      </c>
      <c r="G283" s="226"/>
      <c r="H283" s="230">
        <v>-0.65000000000000002</v>
      </c>
      <c r="I283" s="231"/>
      <c r="J283" s="226"/>
      <c r="K283" s="226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205</v>
      </c>
      <c r="AU283" s="236" t="s">
        <v>83</v>
      </c>
      <c r="AV283" s="13" t="s">
        <v>83</v>
      </c>
      <c r="AW283" s="13" t="s">
        <v>34</v>
      </c>
      <c r="AX283" s="13" t="s">
        <v>73</v>
      </c>
      <c r="AY283" s="236" t="s">
        <v>188</v>
      </c>
    </row>
    <row r="284" s="13" customFormat="1">
      <c r="A284" s="13"/>
      <c r="B284" s="225"/>
      <c r="C284" s="226"/>
      <c r="D284" s="227" t="s">
        <v>205</v>
      </c>
      <c r="E284" s="228" t="s">
        <v>21</v>
      </c>
      <c r="F284" s="229" t="s">
        <v>998</v>
      </c>
      <c r="G284" s="226"/>
      <c r="H284" s="230">
        <v>1.4179999999999999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205</v>
      </c>
      <c r="AU284" s="236" t="s">
        <v>83</v>
      </c>
      <c r="AV284" s="13" t="s">
        <v>83</v>
      </c>
      <c r="AW284" s="13" t="s">
        <v>34</v>
      </c>
      <c r="AX284" s="13" t="s">
        <v>73</v>
      </c>
      <c r="AY284" s="236" t="s">
        <v>188</v>
      </c>
    </row>
    <row r="285" s="13" customFormat="1">
      <c r="A285" s="13"/>
      <c r="B285" s="225"/>
      <c r="C285" s="226"/>
      <c r="D285" s="227" t="s">
        <v>205</v>
      </c>
      <c r="E285" s="228" t="s">
        <v>21</v>
      </c>
      <c r="F285" s="229" t="s">
        <v>999</v>
      </c>
      <c r="G285" s="226"/>
      <c r="H285" s="230">
        <v>0.53400000000000003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205</v>
      </c>
      <c r="AU285" s="236" t="s">
        <v>83</v>
      </c>
      <c r="AV285" s="13" t="s">
        <v>83</v>
      </c>
      <c r="AW285" s="13" t="s">
        <v>34</v>
      </c>
      <c r="AX285" s="13" t="s">
        <v>73</v>
      </c>
      <c r="AY285" s="236" t="s">
        <v>188</v>
      </c>
    </row>
    <row r="286" s="13" customFormat="1">
      <c r="A286" s="13"/>
      <c r="B286" s="225"/>
      <c r="C286" s="226"/>
      <c r="D286" s="227" t="s">
        <v>205</v>
      </c>
      <c r="E286" s="228" t="s">
        <v>21</v>
      </c>
      <c r="F286" s="229" t="s">
        <v>1000</v>
      </c>
      <c r="G286" s="226"/>
      <c r="H286" s="230">
        <v>0.034000000000000002</v>
      </c>
      <c r="I286" s="231"/>
      <c r="J286" s="226"/>
      <c r="K286" s="226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205</v>
      </c>
      <c r="AU286" s="236" t="s">
        <v>83</v>
      </c>
      <c r="AV286" s="13" t="s">
        <v>83</v>
      </c>
      <c r="AW286" s="13" t="s">
        <v>34</v>
      </c>
      <c r="AX286" s="13" t="s">
        <v>73</v>
      </c>
      <c r="AY286" s="236" t="s">
        <v>188</v>
      </c>
    </row>
    <row r="287" s="16" customFormat="1">
      <c r="A287" s="16"/>
      <c r="B287" s="269"/>
      <c r="C287" s="270"/>
      <c r="D287" s="227" t="s">
        <v>205</v>
      </c>
      <c r="E287" s="271" t="s">
        <v>637</v>
      </c>
      <c r="F287" s="272" t="s">
        <v>294</v>
      </c>
      <c r="G287" s="270"/>
      <c r="H287" s="273">
        <v>63.073</v>
      </c>
      <c r="I287" s="274"/>
      <c r="J287" s="270"/>
      <c r="K287" s="270"/>
      <c r="L287" s="275"/>
      <c r="M287" s="276"/>
      <c r="N287" s="277"/>
      <c r="O287" s="277"/>
      <c r="P287" s="277"/>
      <c r="Q287" s="277"/>
      <c r="R287" s="277"/>
      <c r="S287" s="277"/>
      <c r="T287" s="278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79" t="s">
        <v>205</v>
      </c>
      <c r="AU287" s="279" t="s">
        <v>83</v>
      </c>
      <c r="AV287" s="16" t="s">
        <v>189</v>
      </c>
      <c r="AW287" s="16" t="s">
        <v>34</v>
      </c>
      <c r="AX287" s="16" t="s">
        <v>73</v>
      </c>
      <c r="AY287" s="279" t="s">
        <v>188</v>
      </c>
    </row>
    <row r="288" s="15" customFormat="1">
      <c r="A288" s="15"/>
      <c r="B288" s="258"/>
      <c r="C288" s="259"/>
      <c r="D288" s="227" t="s">
        <v>205</v>
      </c>
      <c r="E288" s="260" t="s">
        <v>21</v>
      </c>
      <c r="F288" s="261" t="s">
        <v>257</v>
      </c>
      <c r="G288" s="259"/>
      <c r="H288" s="262">
        <v>63.073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8" t="s">
        <v>205</v>
      </c>
      <c r="AU288" s="268" t="s">
        <v>83</v>
      </c>
      <c r="AV288" s="15" t="s">
        <v>195</v>
      </c>
      <c r="AW288" s="15" t="s">
        <v>34</v>
      </c>
      <c r="AX288" s="15" t="s">
        <v>81</v>
      </c>
      <c r="AY288" s="268" t="s">
        <v>188</v>
      </c>
    </row>
    <row r="289" s="2" customFormat="1" ht="16.5" customHeight="1">
      <c r="A289" s="40"/>
      <c r="B289" s="41"/>
      <c r="C289" s="207" t="s">
        <v>526</v>
      </c>
      <c r="D289" s="207" t="s">
        <v>191</v>
      </c>
      <c r="E289" s="208" t="s">
        <v>639</v>
      </c>
      <c r="F289" s="209" t="s">
        <v>640</v>
      </c>
      <c r="G289" s="210" t="s">
        <v>130</v>
      </c>
      <c r="H289" s="211">
        <v>66.222999999999999</v>
      </c>
      <c r="I289" s="212"/>
      <c r="J289" s="213">
        <f>ROUND(I289*H289,2)</f>
        <v>0</v>
      </c>
      <c r="K289" s="209" t="s">
        <v>201</v>
      </c>
      <c r="L289" s="46"/>
      <c r="M289" s="214" t="s">
        <v>21</v>
      </c>
      <c r="N289" s="215" t="s">
        <v>44</v>
      </c>
      <c r="O289" s="86"/>
      <c r="P289" s="216">
        <f>O289*H289</f>
        <v>0</v>
      </c>
      <c r="Q289" s="216">
        <v>0</v>
      </c>
      <c r="R289" s="216">
        <f>Q289*H289</f>
        <v>0</v>
      </c>
      <c r="S289" s="216">
        <v>0.0015</v>
      </c>
      <c r="T289" s="217">
        <f>S289*H289</f>
        <v>0.099334500000000006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8" t="s">
        <v>283</v>
      </c>
      <c r="AT289" s="218" t="s">
        <v>191</v>
      </c>
      <c r="AU289" s="218" t="s">
        <v>83</v>
      </c>
      <c r="AY289" s="19" t="s">
        <v>188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19" t="s">
        <v>81</v>
      </c>
      <c r="BK289" s="219">
        <f>ROUND(I289*H289,2)</f>
        <v>0</v>
      </c>
      <c r="BL289" s="19" t="s">
        <v>283</v>
      </c>
      <c r="BM289" s="218" t="s">
        <v>641</v>
      </c>
    </row>
    <row r="290" s="2" customFormat="1">
      <c r="A290" s="40"/>
      <c r="B290" s="41"/>
      <c r="C290" s="42"/>
      <c r="D290" s="220" t="s">
        <v>203</v>
      </c>
      <c r="E290" s="42"/>
      <c r="F290" s="221" t="s">
        <v>642</v>
      </c>
      <c r="G290" s="42"/>
      <c r="H290" s="42"/>
      <c r="I290" s="222"/>
      <c r="J290" s="42"/>
      <c r="K290" s="42"/>
      <c r="L290" s="46"/>
      <c r="M290" s="223"/>
      <c r="N290" s="224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203</v>
      </c>
      <c r="AU290" s="19" t="s">
        <v>83</v>
      </c>
    </row>
    <row r="291" s="14" customFormat="1">
      <c r="A291" s="14"/>
      <c r="B291" s="247"/>
      <c r="C291" s="248"/>
      <c r="D291" s="227" t="s">
        <v>205</v>
      </c>
      <c r="E291" s="249" t="s">
        <v>21</v>
      </c>
      <c r="F291" s="250" t="s">
        <v>643</v>
      </c>
      <c r="G291" s="248"/>
      <c r="H291" s="249" t="s">
        <v>21</v>
      </c>
      <c r="I291" s="251"/>
      <c r="J291" s="248"/>
      <c r="K291" s="248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205</v>
      </c>
      <c r="AU291" s="256" t="s">
        <v>83</v>
      </c>
      <c r="AV291" s="14" t="s">
        <v>81</v>
      </c>
      <c r="AW291" s="14" t="s">
        <v>34</v>
      </c>
      <c r="AX291" s="14" t="s">
        <v>73</v>
      </c>
      <c r="AY291" s="256" t="s">
        <v>188</v>
      </c>
    </row>
    <row r="292" s="13" customFormat="1">
      <c r="A292" s="13"/>
      <c r="B292" s="225"/>
      <c r="C292" s="226"/>
      <c r="D292" s="227" t="s">
        <v>205</v>
      </c>
      <c r="E292" s="228" t="s">
        <v>21</v>
      </c>
      <c r="F292" s="229" t="s">
        <v>644</v>
      </c>
      <c r="G292" s="226"/>
      <c r="H292" s="230">
        <v>66.222999999999999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205</v>
      </c>
      <c r="AU292" s="236" t="s">
        <v>83</v>
      </c>
      <c r="AV292" s="13" t="s">
        <v>83</v>
      </c>
      <c r="AW292" s="13" t="s">
        <v>34</v>
      </c>
      <c r="AX292" s="13" t="s">
        <v>81</v>
      </c>
      <c r="AY292" s="236" t="s">
        <v>188</v>
      </c>
    </row>
    <row r="293" s="2" customFormat="1" ht="21.75" customHeight="1">
      <c r="A293" s="40"/>
      <c r="B293" s="41"/>
      <c r="C293" s="207" t="s">
        <v>531</v>
      </c>
      <c r="D293" s="207" t="s">
        <v>191</v>
      </c>
      <c r="E293" s="208" t="s">
        <v>646</v>
      </c>
      <c r="F293" s="209" t="s">
        <v>647</v>
      </c>
      <c r="G293" s="210" t="s">
        <v>96</v>
      </c>
      <c r="H293" s="211">
        <v>59.052</v>
      </c>
      <c r="I293" s="212"/>
      <c r="J293" s="213">
        <f>ROUND(I293*H293,2)</f>
        <v>0</v>
      </c>
      <c r="K293" s="209" t="s">
        <v>201</v>
      </c>
      <c r="L293" s="46"/>
      <c r="M293" s="214" t="s">
        <v>21</v>
      </c>
      <c r="N293" s="215" t="s">
        <v>44</v>
      </c>
      <c r="O293" s="86"/>
      <c r="P293" s="216">
        <f>O293*H293</f>
        <v>0</v>
      </c>
      <c r="Q293" s="216">
        <v>0</v>
      </c>
      <c r="R293" s="216">
        <f>Q293*H293</f>
        <v>0</v>
      </c>
      <c r="S293" s="216">
        <v>0</v>
      </c>
      <c r="T293" s="217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8" t="s">
        <v>283</v>
      </c>
      <c r="AT293" s="218" t="s">
        <v>191</v>
      </c>
      <c r="AU293" s="218" t="s">
        <v>83</v>
      </c>
      <c r="AY293" s="19" t="s">
        <v>188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9" t="s">
        <v>81</v>
      </c>
      <c r="BK293" s="219">
        <f>ROUND(I293*H293,2)</f>
        <v>0</v>
      </c>
      <c r="BL293" s="19" t="s">
        <v>283</v>
      </c>
      <c r="BM293" s="218" t="s">
        <v>648</v>
      </c>
    </row>
    <row r="294" s="2" customFormat="1">
      <c r="A294" s="40"/>
      <c r="B294" s="41"/>
      <c r="C294" s="42"/>
      <c r="D294" s="220" t="s">
        <v>203</v>
      </c>
      <c r="E294" s="42"/>
      <c r="F294" s="221" t="s">
        <v>649</v>
      </c>
      <c r="G294" s="42"/>
      <c r="H294" s="42"/>
      <c r="I294" s="222"/>
      <c r="J294" s="42"/>
      <c r="K294" s="42"/>
      <c r="L294" s="46"/>
      <c r="M294" s="223"/>
      <c r="N294" s="224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203</v>
      </c>
      <c r="AU294" s="19" t="s">
        <v>83</v>
      </c>
    </row>
    <row r="295" s="13" customFormat="1">
      <c r="A295" s="13"/>
      <c r="B295" s="225"/>
      <c r="C295" s="226"/>
      <c r="D295" s="227" t="s">
        <v>205</v>
      </c>
      <c r="E295" s="228" t="s">
        <v>21</v>
      </c>
      <c r="F295" s="229" t="s">
        <v>122</v>
      </c>
      <c r="G295" s="226"/>
      <c r="H295" s="230">
        <v>59.052</v>
      </c>
      <c r="I295" s="231"/>
      <c r="J295" s="226"/>
      <c r="K295" s="226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205</v>
      </c>
      <c r="AU295" s="236" t="s">
        <v>83</v>
      </c>
      <c r="AV295" s="13" t="s">
        <v>83</v>
      </c>
      <c r="AW295" s="13" t="s">
        <v>34</v>
      </c>
      <c r="AX295" s="13" t="s">
        <v>81</v>
      </c>
      <c r="AY295" s="236" t="s">
        <v>188</v>
      </c>
    </row>
    <row r="296" s="2" customFormat="1" ht="16.5" customHeight="1">
      <c r="A296" s="40"/>
      <c r="B296" s="41"/>
      <c r="C296" s="237" t="s">
        <v>537</v>
      </c>
      <c r="D296" s="237" t="s">
        <v>207</v>
      </c>
      <c r="E296" s="238" t="s">
        <v>651</v>
      </c>
      <c r="F296" s="239" t="s">
        <v>652</v>
      </c>
      <c r="G296" s="240" t="s">
        <v>96</v>
      </c>
      <c r="H296" s="241">
        <v>67.909999999999997</v>
      </c>
      <c r="I296" s="242"/>
      <c r="J296" s="243">
        <f>ROUND(I296*H296,2)</f>
        <v>0</v>
      </c>
      <c r="K296" s="239" t="s">
        <v>201</v>
      </c>
      <c r="L296" s="244"/>
      <c r="M296" s="245" t="s">
        <v>21</v>
      </c>
      <c r="N296" s="246" t="s">
        <v>44</v>
      </c>
      <c r="O296" s="86"/>
      <c r="P296" s="216">
        <f>O296*H296</f>
        <v>0</v>
      </c>
      <c r="Q296" s="216">
        <v>0.00029999999999999997</v>
      </c>
      <c r="R296" s="216">
        <f>Q296*H296</f>
        <v>0.020372999999999999</v>
      </c>
      <c r="S296" s="216">
        <v>0</v>
      </c>
      <c r="T296" s="217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8" t="s">
        <v>377</v>
      </c>
      <c r="AT296" s="218" t="s">
        <v>207</v>
      </c>
      <c r="AU296" s="218" t="s">
        <v>83</v>
      </c>
      <c r="AY296" s="19" t="s">
        <v>188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81</v>
      </c>
      <c r="BK296" s="219">
        <f>ROUND(I296*H296,2)</f>
        <v>0</v>
      </c>
      <c r="BL296" s="19" t="s">
        <v>283</v>
      </c>
      <c r="BM296" s="218" t="s">
        <v>653</v>
      </c>
    </row>
    <row r="297" s="13" customFormat="1">
      <c r="A297" s="13"/>
      <c r="B297" s="225"/>
      <c r="C297" s="226"/>
      <c r="D297" s="227" t="s">
        <v>205</v>
      </c>
      <c r="E297" s="228" t="s">
        <v>21</v>
      </c>
      <c r="F297" s="229" t="s">
        <v>300</v>
      </c>
      <c r="G297" s="226"/>
      <c r="H297" s="230">
        <v>67.909999999999997</v>
      </c>
      <c r="I297" s="231"/>
      <c r="J297" s="226"/>
      <c r="K297" s="226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205</v>
      </c>
      <c r="AU297" s="236" t="s">
        <v>83</v>
      </c>
      <c r="AV297" s="13" t="s">
        <v>83</v>
      </c>
      <c r="AW297" s="13" t="s">
        <v>34</v>
      </c>
      <c r="AX297" s="13" t="s">
        <v>81</v>
      </c>
      <c r="AY297" s="236" t="s">
        <v>188</v>
      </c>
    </row>
    <row r="298" s="2" customFormat="1" ht="24.15" customHeight="1">
      <c r="A298" s="40"/>
      <c r="B298" s="41"/>
      <c r="C298" s="207" t="s">
        <v>542</v>
      </c>
      <c r="D298" s="207" t="s">
        <v>191</v>
      </c>
      <c r="E298" s="208" t="s">
        <v>662</v>
      </c>
      <c r="F298" s="209" t="s">
        <v>663</v>
      </c>
      <c r="G298" s="210" t="s">
        <v>96</v>
      </c>
      <c r="H298" s="211">
        <v>19.565000000000001</v>
      </c>
      <c r="I298" s="212"/>
      <c r="J298" s="213">
        <f>ROUND(I298*H298,2)</f>
        <v>0</v>
      </c>
      <c r="K298" s="209" t="s">
        <v>201</v>
      </c>
      <c r="L298" s="46"/>
      <c r="M298" s="214" t="s">
        <v>21</v>
      </c>
      <c r="N298" s="215" t="s">
        <v>44</v>
      </c>
      <c r="O298" s="86"/>
      <c r="P298" s="216">
        <f>O298*H298</f>
        <v>0</v>
      </c>
      <c r="Q298" s="216">
        <v>0</v>
      </c>
      <c r="R298" s="216">
        <f>Q298*H298</f>
        <v>0</v>
      </c>
      <c r="S298" s="216">
        <v>0</v>
      </c>
      <c r="T298" s="217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8" t="s">
        <v>283</v>
      </c>
      <c r="AT298" s="218" t="s">
        <v>191</v>
      </c>
      <c r="AU298" s="218" t="s">
        <v>83</v>
      </c>
      <c r="AY298" s="19" t="s">
        <v>188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19" t="s">
        <v>81</v>
      </c>
      <c r="BK298" s="219">
        <f>ROUND(I298*H298,2)</f>
        <v>0</v>
      </c>
      <c r="BL298" s="19" t="s">
        <v>283</v>
      </c>
      <c r="BM298" s="218" t="s">
        <v>664</v>
      </c>
    </row>
    <row r="299" s="2" customFormat="1">
      <c r="A299" s="40"/>
      <c r="B299" s="41"/>
      <c r="C299" s="42"/>
      <c r="D299" s="220" t="s">
        <v>203</v>
      </c>
      <c r="E299" s="42"/>
      <c r="F299" s="221" t="s">
        <v>665</v>
      </c>
      <c r="G299" s="42"/>
      <c r="H299" s="42"/>
      <c r="I299" s="222"/>
      <c r="J299" s="42"/>
      <c r="K299" s="42"/>
      <c r="L299" s="46"/>
      <c r="M299" s="223"/>
      <c r="N299" s="224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203</v>
      </c>
      <c r="AU299" s="19" t="s">
        <v>83</v>
      </c>
    </row>
    <row r="300" s="13" customFormat="1">
      <c r="A300" s="13"/>
      <c r="B300" s="225"/>
      <c r="C300" s="226"/>
      <c r="D300" s="227" t="s">
        <v>205</v>
      </c>
      <c r="E300" s="228" t="s">
        <v>21</v>
      </c>
      <c r="F300" s="229" t="s">
        <v>125</v>
      </c>
      <c r="G300" s="226"/>
      <c r="H300" s="230">
        <v>19.565000000000001</v>
      </c>
      <c r="I300" s="231"/>
      <c r="J300" s="226"/>
      <c r="K300" s="226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205</v>
      </c>
      <c r="AU300" s="236" t="s">
        <v>83</v>
      </c>
      <c r="AV300" s="13" t="s">
        <v>83</v>
      </c>
      <c r="AW300" s="13" t="s">
        <v>34</v>
      </c>
      <c r="AX300" s="13" t="s">
        <v>81</v>
      </c>
      <c r="AY300" s="236" t="s">
        <v>188</v>
      </c>
    </row>
    <row r="301" s="2" customFormat="1" ht="16.5" customHeight="1">
      <c r="A301" s="40"/>
      <c r="B301" s="41"/>
      <c r="C301" s="237" t="s">
        <v>547</v>
      </c>
      <c r="D301" s="237" t="s">
        <v>207</v>
      </c>
      <c r="E301" s="238" t="s">
        <v>521</v>
      </c>
      <c r="F301" s="239" t="s">
        <v>522</v>
      </c>
      <c r="G301" s="240" t="s">
        <v>523</v>
      </c>
      <c r="H301" s="241">
        <v>7.8259999999999996</v>
      </c>
      <c r="I301" s="242"/>
      <c r="J301" s="243">
        <f>ROUND(I301*H301,2)</f>
        <v>0</v>
      </c>
      <c r="K301" s="239" t="s">
        <v>201</v>
      </c>
      <c r="L301" s="244"/>
      <c r="M301" s="245" t="s">
        <v>21</v>
      </c>
      <c r="N301" s="246" t="s">
        <v>44</v>
      </c>
      <c r="O301" s="86"/>
      <c r="P301" s="216">
        <f>O301*H301</f>
        <v>0</v>
      </c>
      <c r="Q301" s="216">
        <v>0.001</v>
      </c>
      <c r="R301" s="216">
        <f>Q301*H301</f>
        <v>0.0078259999999999996</v>
      </c>
      <c r="S301" s="216">
        <v>0</v>
      </c>
      <c r="T301" s="217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8" t="s">
        <v>377</v>
      </c>
      <c r="AT301" s="218" t="s">
        <v>207</v>
      </c>
      <c r="AU301" s="218" t="s">
        <v>83</v>
      </c>
      <c r="AY301" s="19" t="s">
        <v>188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19" t="s">
        <v>81</v>
      </c>
      <c r="BK301" s="219">
        <f>ROUND(I301*H301,2)</f>
        <v>0</v>
      </c>
      <c r="BL301" s="19" t="s">
        <v>283</v>
      </c>
      <c r="BM301" s="218" t="s">
        <v>667</v>
      </c>
    </row>
    <row r="302" s="13" customFormat="1">
      <c r="A302" s="13"/>
      <c r="B302" s="225"/>
      <c r="C302" s="226"/>
      <c r="D302" s="227" t="s">
        <v>205</v>
      </c>
      <c r="E302" s="228" t="s">
        <v>21</v>
      </c>
      <c r="F302" s="229" t="s">
        <v>668</v>
      </c>
      <c r="G302" s="226"/>
      <c r="H302" s="230">
        <v>7.8259999999999996</v>
      </c>
      <c r="I302" s="231"/>
      <c r="J302" s="226"/>
      <c r="K302" s="226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205</v>
      </c>
      <c r="AU302" s="236" t="s">
        <v>83</v>
      </c>
      <c r="AV302" s="13" t="s">
        <v>83</v>
      </c>
      <c r="AW302" s="13" t="s">
        <v>34</v>
      </c>
      <c r="AX302" s="13" t="s">
        <v>81</v>
      </c>
      <c r="AY302" s="236" t="s">
        <v>188</v>
      </c>
    </row>
    <row r="303" s="2" customFormat="1" ht="24.15" customHeight="1">
      <c r="A303" s="40"/>
      <c r="B303" s="41"/>
      <c r="C303" s="207" t="s">
        <v>553</v>
      </c>
      <c r="D303" s="207" t="s">
        <v>191</v>
      </c>
      <c r="E303" s="208" t="s">
        <v>670</v>
      </c>
      <c r="F303" s="209" t="s">
        <v>671</v>
      </c>
      <c r="G303" s="210" t="s">
        <v>96</v>
      </c>
      <c r="H303" s="211">
        <v>6.4009999999999998</v>
      </c>
      <c r="I303" s="212"/>
      <c r="J303" s="213">
        <f>ROUND(I303*H303,2)</f>
        <v>0</v>
      </c>
      <c r="K303" s="209" t="s">
        <v>201</v>
      </c>
      <c r="L303" s="46"/>
      <c r="M303" s="214" t="s">
        <v>21</v>
      </c>
      <c r="N303" s="215" t="s">
        <v>44</v>
      </c>
      <c r="O303" s="86"/>
      <c r="P303" s="216">
        <f>O303*H303</f>
        <v>0</v>
      </c>
      <c r="Q303" s="216">
        <v>0</v>
      </c>
      <c r="R303" s="216">
        <f>Q303*H303</f>
        <v>0</v>
      </c>
      <c r="S303" s="216">
        <v>0</v>
      </c>
      <c r="T303" s="217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8" t="s">
        <v>283</v>
      </c>
      <c r="AT303" s="218" t="s">
        <v>191</v>
      </c>
      <c r="AU303" s="218" t="s">
        <v>83</v>
      </c>
      <c r="AY303" s="19" t="s">
        <v>188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9" t="s">
        <v>81</v>
      </c>
      <c r="BK303" s="219">
        <f>ROUND(I303*H303,2)</f>
        <v>0</v>
      </c>
      <c r="BL303" s="19" t="s">
        <v>283</v>
      </c>
      <c r="BM303" s="218" t="s">
        <v>672</v>
      </c>
    </row>
    <row r="304" s="2" customFormat="1">
      <c r="A304" s="40"/>
      <c r="B304" s="41"/>
      <c r="C304" s="42"/>
      <c r="D304" s="220" t="s">
        <v>203</v>
      </c>
      <c r="E304" s="42"/>
      <c r="F304" s="221" t="s">
        <v>673</v>
      </c>
      <c r="G304" s="42"/>
      <c r="H304" s="42"/>
      <c r="I304" s="222"/>
      <c r="J304" s="42"/>
      <c r="K304" s="42"/>
      <c r="L304" s="46"/>
      <c r="M304" s="223"/>
      <c r="N304" s="224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203</v>
      </c>
      <c r="AU304" s="19" t="s">
        <v>83</v>
      </c>
    </row>
    <row r="305" s="13" customFormat="1">
      <c r="A305" s="13"/>
      <c r="B305" s="225"/>
      <c r="C305" s="226"/>
      <c r="D305" s="227" t="s">
        <v>205</v>
      </c>
      <c r="E305" s="228" t="s">
        <v>21</v>
      </c>
      <c r="F305" s="229" t="s">
        <v>1001</v>
      </c>
      <c r="G305" s="226"/>
      <c r="H305" s="230">
        <v>4.2910000000000004</v>
      </c>
      <c r="I305" s="231"/>
      <c r="J305" s="226"/>
      <c r="K305" s="226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205</v>
      </c>
      <c r="AU305" s="236" t="s">
        <v>83</v>
      </c>
      <c r="AV305" s="13" t="s">
        <v>83</v>
      </c>
      <c r="AW305" s="13" t="s">
        <v>34</v>
      </c>
      <c r="AX305" s="13" t="s">
        <v>73</v>
      </c>
      <c r="AY305" s="236" t="s">
        <v>188</v>
      </c>
    </row>
    <row r="306" s="14" customFormat="1">
      <c r="A306" s="14"/>
      <c r="B306" s="247"/>
      <c r="C306" s="248"/>
      <c r="D306" s="227" t="s">
        <v>205</v>
      </c>
      <c r="E306" s="249" t="s">
        <v>21</v>
      </c>
      <c r="F306" s="250" t="s">
        <v>444</v>
      </c>
      <c r="G306" s="248"/>
      <c r="H306" s="249" t="s">
        <v>21</v>
      </c>
      <c r="I306" s="251"/>
      <c r="J306" s="248"/>
      <c r="K306" s="248"/>
      <c r="L306" s="252"/>
      <c r="M306" s="253"/>
      <c r="N306" s="254"/>
      <c r="O306" s="254"/>
      <c r="P306" s="254"/>
      <c r="Q306" s="254"/>
      <c r="R306" s="254"/>
      <c r="S306" s="254"/>
      <c r="T306" s="25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205</v>
      </c>
      <c r="AU306" s="256" t="s">
        <v>83</v>
      </c>
      <c r="AV306" s="14" t="s">
        <v>81</v>
      </c>
      <c r="AW306" s="14" t="s">
        <v>34</v>
      </c>
      <c r="AX306" s="14" t="s">
        <v>73</v>
      </c>
      <c r="AY306" s="256" t="s">
        <v>188</v>
      </c>
    </row>
    <row r="307" s="13" customFormat="1">
      <c r="A307" s="13"/>
      <c r="B307" s="225"/>
      <c r="C307" s="226"/>
      <c r="D307" s="227" t="s">
        <v>205</v>
      </c>
      <c r="E307" s="228" t="s">
        <v>21</v>
      </c>
      <c r="F307" s="229" t="s">
        <v>1002</v>
      </c>
      <c r="G307" s="226"/>
      <c r="H307" s="230">
        <v>2.1099999999999999</v>
      </c>
      <c r="I307" s="231"/>
      <c r="J307" s="226"/>
      <c r="K307" s="226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205</v>
      </c>
      <c r="AU307" s="236" t="s">
        <v>83</v>
      </c>
      <c r="AV307" s="13" t="s">
        <v>83</v>
      </c>
      <c r="AW307" s="13" t="s">
        <v>34</v>
      </c>
      <c r="AX307" s="13" t="s">
        <v>73</v>
      </c>
      <c r="AY307" s="236" t="s">
        <v>188</v>
      </c>
    </row>
    <row r="308" s="16" customFormat="1">
      <c r="A308" s="16"/>
      <c r="B308" s="269"/>
      <c r="C308" s="270"/>
      <c r="D308" s="227" t="s">
        <v>205</v>
      </c>
      <c r="E308" s="271" t="s">
        <v>132</v>
      </c>
      <c r="F308" s="272" t="s">
        <v>294</v>
      </c>
      <c r="G308" s="270"/>
      <c r="H308" s="273">
        <v>6.4009999999999998</v>
      </c>
      <c r="I308" s="274"/>
      <c r="J308" s="270"/>
      <c r="K308" s="270"/>
      <c r="L308" s="275"/>
      <c r="M308" s="276"/>
      <c r="N308" s="277"/>
      <c r="O308" s="277"/>
      <c r="P308" s="277"/>
      <c r="Q308" s="277"/>
      <c r="R308" s="277"/>
      <c r="S308" s="277"/>
      <c r="T308" s="278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79" t="s">
        <v>205</v>
      </c>
      <c r="AU308" s="279" t="s">
        <v>83</v>
      </c>
      <c r="AV308" s="16" t="s">
        <v>189</v>
      </c>
      <c r="AW308" s="16" t="s">
        <v>34</v>
      </c>
      <c r="AX308" s="16" t="s">
        <v>73</v>
      </c>
      <c r="AY308" s="279" t="s">
        <v>188</v>
      </c>
    </row>
    <row r="309" s="15" customFormat="1">
      <c r="A309" s="15"/>
      <c r="B309" s="258"/>
      <c r="C309" s="259"/>
      <c r="D309" s="227" t="s">
        <v>205</v>
      </c>
      <c r="E309" s="260" t="s">
        <v>21</v>
      </c>
      <c r="F309" s="261" t="s">
        <v>257</v>
      </c>
      <c r="G309" s="259"/>
      <c r="H309" s="262">
        <v>6.4009999999999998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8" t="s">
        <v>205</v>
      </c>
      <c r="AU309" s="268" t="s">
        <v>83</v>
      </c>
      <c r="AV309" s="15" t="s">
        <v>195</v>
      </c>
      <c r="AW309" s="15" t="s">
        <v>34</v>
      </c>
      <c r="AX309" s="15" t="s">
        <v>81</v>
      </c>
      <c r="AY309" s="268" t="s">
        <v>188</v>
      </c>
    </row>
    <row r="310" s="2" customFormat="1" ht="16.5" customHeight="1">
      <c r="A310" s="40"/>
      <c r="B310" s="41"/>
      <c r="C310" s="237" t="s">
        <v>558</v>
      </c>
      <c r="D310" s="237" t="s">
        <v>207</v>
      </c>
      <c r="E310" s="238" t="s">
        <v>651</v>
      </c>
      <c r="F310" s="239" t="s">
        <v>652</v>
      </c>
      <c r="G310" s="240" t="s">
        <v>96</v>
      </c>
      <c r="H310" s="241">
        <v>8.8719999999999999</v>
      </c>
      <c r="I310" s="242"/>
      <c r="J310" s="243">
        <f>ROUND(I310*H310,2)</f>
        <v>0</v>
      </c>
      <c r="K310" s="239" t="s">
        <v>201</v>
      </c>
      <c r="L310" s="244"/>
      <c r="M310" s="245" t="s">
        <v>21</v>
      </c>
      <c r="N310" s="246" t="s">
        <v>44</v>
      </c>
      <c r="O310" s="86"/>
      <c r="P310" s="216">
        <f>O310*H310</f>
        <v>0</v>
      </c>
      <c r="Q310" s="216">
        <v>0.00029999999999999997</v>
      </c>
      <c r="R310" s="216">
        <f>Q310*H310</f>
        <v>0.0026615999999999996</v>
      </c>
      <c r="S310" s="216">
        <v>0</v>
      </c>
      <c r="T310" s="217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8" t="s">
        <v>377</v>
      </c>
      <c r="AT310" s="218" t="s">
        <v>207</v>
      </c>
      <c r="AU310" s="218" t="s">
        <v>83</v>
      </c>
      <c r="AY310" s="19" t="s">
        <v>188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19" t="s">
        <v>81</v>
      </c>
      <c r="BK310" s="219">
        <f>ROUND(I310*H310,2)</f>
        <v>0</v>
      </c>
      <c r="BL310" s="19" t="s">
        <v>283</v>
      </c>
      <c r="BM310" s="218" t="s">
        <v>682</v>
      </c>
    </row>
    <row r="311" s="13" customFormat="1">
      <c r="A311" s="13"/>
      <c r="B311" s="225"/>
      <c r="C311" s="226"/>
      <c r="D311" s="227" t="s">
        <v>205</v>
      </c>
      <c r="E311" s="228" t="s">
        <v>21</v>
      </c>
      <c r="F311" s="229" t="s">
        <v>683</v>
      </c>
      <c r="G311" s="226"/>
      <c r="H311" s="230">
        <v>7.681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205</v>
      </c>
      <c r="AU311" s="236" t="s">
        <v>83</v>
      </c>
      <c r="AV311" s="13" t="s">
        <v>83</v>
      </c>
      <c r="AW311" s="13" t="s">
        <v>34</v>
      </c>
      <c r="AX311" s="13" t="s">
        <v>81</v>
      </c>
      <c r="AY311" s="236" t="s">
        <v>188</v>
      </c>
    </row>
    <row r="312" s="13" customFormat="1">
      <c r="A312" s="13"/>
      <c r="B312" s="225"/>
      <c r="C312" s="226"/>
      <c r="D312" s="227" t="s">
        <v>205</v>
      </c>
      <c r="E312" s="226"/>
      <c r="F312" s="229" t="s">
        <v>1003</v>
      </c>
      <c r="G312" s="226"/>
      <c r="H312" s="230">
        <v>8.8719999999999999</v>
      </c>
      <c r="I312" s="231"/>
      <c r="J312" s="226"/>
      <c r="K312" s="226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205</v>
      </c>
      <c r="AU312" s="236" t="s">
        <v>83</v>
      </c>
      <c r="AV312" s="13" t="s">
        <v>83</v>
      </c>
      <c r="AW312" s="13" t="s">
        <v>4</v>
      </c>
      <c r="AX312" s="13" t="s">
        <v>81</v>
      </c>
      <c r="AY312" s="236" t="s">
        <v>188</v>
      </c>
    </row>
    <row r="313" s="2" customFormat="1" ht="16.5" customHeight="1">
      <c r="A313" s="40"/>
      <c r="B313" s="41"/>
      <c r="C313" s="207" t="s">
        <v>563</v>
      </c>
      <c r="D313" s="207" t="s">
        <v>191</v>
      </c>
      <c r="E313" s="208" t="s">
        <v>685</v>
      </c>
      <c r="F313" s="209" t="s">
        <v>686</v>
      </c>
      <c r="G313" s="210" t="s">
        <v>130</v>
      </c>
      <c r="H313" s="211">
        <v>11</v>
      </c>
      <c r="I313" s="212"/>
      <c r="J313" s="213">
        <f>ROUND(I313*H313,2)</f>
        <v>0</v>
      </c>
      <c r="K313" s="209" t="s">
        <v>201</v>
      </c>
      <c r="L313" s="46"/>
      <c r="M313" s="214" t="s">
        <v>21</v>
      </c>
      <c r="N313" s="215" t="s">
        <v>44</v>
      </c>
      <c r="O313" s="86"/>
      <c r="P313" s="216">
        <f>O313*H313</f>
        <v>0</v>
      </c>
      <c r="Q313" s="216">
        <v>0.00032000000000000003</v>
      </c>
      <c r="R313" s="216">
        <f>Q313*H313</f>
        <v>0.0035200000000000001</v>
      </c>
      <c r="S313" s="216">
        <v>0</v>
      </c>
      <c r="T313" s="217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8" t="s">
        <v>283</v>
      </c>
      <c r="AT313" s="218" t="s">
        <v>191</v>
      </c>
      <c r="AU313" s="218" t="s">
        <v>83</v>
      </c>
      <c r="AY313" s="19" t="s">
        <v>188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9" t="s">
        <v>81</v>
      </c>
      <c r="BK313" s="219">
        <f>ROUND(I313*H313,2)</f>
        <v>0</v>
      </c>
      <c r="BL313" s="19" t="s">
        <v>283</v>
      </c>
      <c r="BM313" s="218" t="s">
        <v>687</v>
      </c>
    </row>
    <row r="314" s="2" customFormat="1">
      <c r="A314" s="40"/>
      <c r="B314" s="41"/>
      <c r="C314" s="42"/>
      <c r="D314" s="220" t="s">
        <v>203</v>
      </c>
      <c r="E314" s="42"/>
      <c r="F314" s="221" t="s">
        <v>688</v>
      </c>
      <c r="G314" s="42"/>
      <c r="H314" s="42"/>
      <c r="I314" s="222"/>
      <c r="J314" s="42"/>
      <c r="K314" s="42"/>
      <c r="L314" s="46"/>
      <c r="M314" s="223"/>
      <c r="N314" s="224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203</v>
      </c>
      <c r="AU314" s="19" t="s">
        <v>83</v>
      </c>
    </row>
    <row r="315" s="14" customFormat="1">
      <c r="A315" s="14"/>
      <c r="B315" s="247"/>
      <c r="C315" s="248"/>
      <c r="D315" s="227" t="s">
        <v>205</v>
      </c>
      <c r="E315" s="249" t="s">
        <v>21</v>
      </c>
      <c r="F315" s="250" t="s">
        <v>1004</v>
      </c>
      <c r="G315" s="248"/>
      <c r="H315" s="249" t="s">
        <v>21</v>
      </c>
      <c r="I315" s="251"/>
      <c r="J315" s="248"/>
      <c r="K315" s="248"/>
      <c r="L315" s="252"/>
      <c r="M315" s="253"/>
      <c r="N315" s="254"/>
      <c r="O315" s="254"/>
      <c r="P315" s="254"/>
      <c r="Q315" s="254"/>
      <c r="R315" s="254"/>
      <c r="S315" s="254"/>
      <c r="T315" s="25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205</v>
      </c>
      <c r="AU315" s="256" t="s">
        <v>83</v>
      </c>
      <c r="AV315" s="14" t="s">
        <v>81</v>
      </c>
      <c r="AW315" s="14" t="s">
        <v>34</v>
      </c>
      <c r="AX315" s="14" t="s">
        <v>73</v>
      </c>
      <c r="AY315" s="256" t="s">
        <v>188</v>
      </c>
    </row>
    <row r="316" s="14" customFormat="1">
      <c r="A316" s="14"/>
      <c r="B316" s="247"/>
      <c r="C316" s="248"/>
      <c r="D316" s="227" t="s">
        <v>205</v>
      </c>
      <c r="E316" s="249" t="s">
        <v>21</v>
      </c>
      <c r="F316" s="250" t="s">
        <v>444</v>
      </c>
      <c r="G316" s="248"/>
      <c r="H316" s="249" t="s">
        <v>21</v>
      </c>
      <c r="I316" s="251"/>
      <c r="J316" s="248"/>
      <c r="K316" s="248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205</v>
      </c>
      <c r="AU316" s="256" t="s">
        <v>83</v>
      </c>
      <c r="AV316" s="14" t="s">
        <v>81</v>
      </c>
      <c r="AW316" s="14" t="s">
        <v>34</v>
      </c>
      <c r="AX316" s="14" t="s">
        <v>73</v>
      </c>
      <c r="AY316" s="256" t="s">
        <v>188</v>
      </c>
    </row>
    <row r="317" s="13" customFormat="1">
      <c r="A317" s="13"/>
      <c r="B317" s="225"/>
      <c r="C317" s="226"/>
      <c r="D317" s="227" t="s">
        <v>205</v>
      </c>
      <c r="E317" s="228" t="s">
        <v>21</v>
      </c>
      <c r="F317" s="229" t="s">
        <v>1005</v>
      </c>
      <c r="G317" s="226"/>
      <c r="H317" s="230">
        <v>11</v>
      </c>
      <c r="I317" s="231"/>
      <c r="J317" s="226"/>
      <c r="K317" s="226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205</v>
      </c>
      <c r="AU317" s="236" t="s">
        <v>83</v>
      </c>
      <c r="AV317" s="13" t="s">
        <v>83</v>
      </c>
      <c r="AW317" s="13" t="s">
        <v>34</v>
      </c>
      <c r="AX317" s="13" t="s">
        <v>73</v>
      </c>
      <c r="AY317" s="236" t="s">
        <v>188</v>
      </c>
    </row>
    <row r="318" s="16" customFormat="1">
      <c r="A318" s="16"/>
      <c r="B318" s="269"/>
      <c r="C318" s="270"/>
      <c r="D318" s="227" t="s">
        <v>205</v>
      </c>
      <c r="E318" s="271" t="s">
        <v>128</v>
      </c>
      <c r="F318" s="272" t="s">
        <v>294</v>
      </c>
      <c r="G318" s="270"/>
      <c r="H318" s="273">
        <v>11</v>
      </c>
      <c r="I318" s="274"/>
      <c r="J318" s="270"/>
      <c r="K318" s="270"/>
      <c r="L318" s="275"/>
      <c r="M318" s="276"/>
      <c r="N318" s="277"/>
      <c r="O318" s="277"/>
      <c r="P318" s="277"/>
      <c r="Q318" s="277"/>
      <c r="R318" s="277"/>
      <c r="S318" s="277"/>
      <c r="T318" s="278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79" t="s">
        <v>205</v>
      </c>
      <c r="AU318" s="279" t="s">
        <v>83</v>
      </c>
      <c r="AV318" s="16" t="s">
        <v>189</v>
      </c>
      <c r="AW318" s="16" t="s">
        <v>34</v>
      </c>
      <c r="AX318" s="16" t="s">
        <v>73</v>
      </c>
      <c r="AY318" s="279" t="s">
        <v>188</v>
      </c>
    </row>
    <row r="319" s="15" customFormat="1">
      <c r="A319" s="15"/>
      <c r="B319" s="258"/>
      <c r="C319" s="259"/>
      <c r="D319" s="227" t="s">
        <v>205</v>
      </c>
      <c r="E319" s="260" t="s">
        <v>21</v>
      </c>
      <c r="F319" s="261" t="s">
        <v>257</v>
      </c>
      <c r="G319" s="259"/>
      <c r="H319" s="262">
        <v>11</v>
      </c>
      <c r="I319" s="263"/>
      <c r="J319" s="259"/>
      <c r="K319" s="259"/>
      <c r="L319" s="264"/>
      <c r="M319" s="265"/>
      <c r="N319" s="266"/>
      <c r="O319" s="266"/>
      <c r="P319" s="266"/>
      <c r="Q319" s="266"/>
      <c r="R319" s="266"/>
      <c r="S319" s="266"/>
      <c r="T319" s="26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8" t="s">
        <v>205</v>
      </c>
      <c r="AU319" s="268" t="s">
        <v>83</v>
      </c>
      <c r="AV319" s="15" t="s">
        <v>195</v>
      </c>
      <c r="AW319" s="15" t="s">
        <v>34</v>
      </c>
      <c r="AX319" s="15" t="s">
        <v>81</v>
      </c>
      <c r="AY319" s="268" t="s">
        <v>188</v>
      </c>
    </row>
    <row r="320" s="2" customFormat="1" ht="24.15" customHeight="1">
      <c r="A320" s="40"/>
      <c r="B320" s="41"/>
      <c r="C320" s="207" t="s">
        <v>576</v>
      </c>
      <c r="D320" s="207" t="s">
        <v>191</v>
      </c>
      <c r="E320" s="208" t="s">
        <v>696</v>
      </c>
      <c r="F320" s="209" t="s">
        <v>697</v>
      </c>
      <c r="G320" s="210" t="s">
        <v>96</v>
      </c>
      <c r="H320" s="211">
        <v>19.565000000000001</v>
      </c>
      <c r="I320" s="212"/>
      <c r="J320" s="213">
        <f>ROUND(I320*H320,2)</f>
        <v>0</v>
      </c>
      <c r="K320" s="209" t="s">
        <v>201</v>
      </c>
      <c r="L320" s="46"/>
      <c r="M320" s="214" t="s">
        <v>21</v>
      </c>
      <c r="N320" s="215" t="s">
        <v>44</v>
      </c>
      <c r="O320" s="86"/>
      <c r="P320" s="216">
        <f>O320*H320</f>
        <v>0</v>
      </c>
      <c r="Q320" s="216">
        <v>0</v>
      </c>
      <c r="R320" s="216">
        <f>Q320*H320</f>
        <v>0</v>
      </c>
      <c r="S320" s="216">
        <v>0.016500000000000001</v>
      </c>
      <c r="T320" s="217">
        <f>S320*H320</f>
        <v>0.32282250000000001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8" t="s">
        <v>283</v>
      </c>
      <c r="AT320" s="218" t="s">
        <v>191</v>
      </c>
      <c r="AU320" s="218" t="s">
        <v>83</v>
      </c>
      <c r="AY320" s="19" t="s">
        <v>188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19" t="s">
        <v>81</v>
      </c>
      <c r="BK320" s="219">
        <f>ROUND(I320*H320,2)</f>
        <v>0</v>
      </c>
      <c r="BL320" s="19" t="s">
        <v>283</v>
      </c>
      <c r="BM320" s="218" t="s">
        <v>698</v>
      </c>
    </row>
    <row r="321" s="2" customFormat="1">
      <c r="A321" s="40"/>
      <c r="B321" s="41"/>
      <c r="C321" s="42"/>
      <c r="D321" s="220" t="s">
        <v>203</v>
      </c>
      <c r="E321" s="42"/>
      <c r="F321" s="221" t="s">
        <v>699</v>
      </c>
      <c r="G321" s="42"/>
      <c r="H321" s="42"/>
      <c r="I321" s="222"/>
      <c r="J321" s="42"/>
      <c r="K321" s="42"/>
      <c r="L321" s="46"/>
      <c r="M321" s="223"/>
      <c r="N321" s="224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203</v>
      </c>
      <c r="AU321" s="19" t="s">
        <v>83</v>
      </c>
    </row>
    <row r="322" s="13" customFormat="1">
      <c r="A322" s="13"/>
      <c r="B322" s="225"/>
      <c r="C322" s="226"/>
      <c r="D322" s="227" t="s">
        <v>205</v>
      </c>
      <c r="E322" s="228" t="s">
        <v>21</v>
      </c>
      <c r="F322" s="229" t="s">
        <v>125</v>
      </c>
      <c r="G322" s="226"/>
      <c r="H322" s="230">
        <v>19.565000000000001</v>
      </c>
      <c r="I322" s="231"/>
      <c r="J322" s="226"/>
      <c r="K322" s="226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205</v>
      </c>
      <c r="AU322" s="236" t="s">
        <v>83</v>
      </c>
      <c r="AV322" s="13" t="s">
        <v>83</v>
      </c>
      <c r="AW322" s="13" t="s">
        <v>34</v>
      </c>
      <c r="AX322" s="13" t="s">
        <v>81</v>
      </c>
      <c r="AY322" s="236" t="s">
        <v>188</v>
      </c>
    </row>
    <row r="323" s="2" customFormat="1" ht="24.15" customHeight="1">
      <c r="A323" s="40"/>
      <c r="B323" s="41"/>
      <c r="C323" s="207" t="s">
        <v>582</v>
      </c>
      <c r="D323" s="207" t="s">
        <v>191</v>
      </c>
      <c r="E323" s="208" t="s">
        <v>705</v>
      </c>
      <c r="F323" s="209" t="s">
        <v>706</v>
      </c>
      <c r="G323" s="210" t="s">
        <v>96</v>
      </c>
      <c r="H323" s="211">
        <v>39.130000000000003</v>
      </c>
      <c r="I323" s="212"/>
      <c r="J323" s="213">
        <f>ROUND(I323*H323,2)</f>
        <v>0</v>
      </c>
      <c r="K323" s="209" t="s">
        <v>201</v>
      </c>
      <c r="L323" s="46"/>
      <c r="M323" s="214" t="s">
        <v>21</v>
      </c>
      <c r="N323" s="215" t="s">
        <v>44</v>
      </c>
      <c r="O323" s="86"/>
      <c r="P323" s="216">
        <f>O323*H323</f>
        <v>0</v>
      </c>
      <c r="Q323" s="216">
        <v>0</v>
      </c>
      <c r="R323" s="216">
        <f>Q323*H323</f>
        <v>0</v>
      </c>
      <c r="S323" s="216">
        <v>0.0054999999999999997</v>
      </c>
      <c r="T323" s="217">
        <f>S323*H323</f>
        <v>0.21521499999999999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8" t="s">
        <v>283</v>
      </c>
      <c r="AT323" s="218" t="s">
        <v>191</v>
      </c>
      <c r="AU323" s="218" t="s">
        <v>83</v>
      </c>
      <c r="AY323" s="19" t="s">
        <v>188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9" t="s">
        <v>81</v>
      </c>
      <c r="BK323" s="219">
        <f>ROUND(I323*H323,2)</f>
        <v>0</v>
      </c>
      <c r="BL323" s="19" t="s">
        <v>283</v>
      </c>
      <c r="BM323" s="218" t="s">
        <v>707</v>
      </c>
    </row>
    <row r="324" s="2" customFormat="1">
      <c r="A324" s="40"/>
      <c r="B324" s="41"/>
      <c r="C324" s="42"/>
      <c r="D324" s="220" t="s">
        <v>203</v>
      </c>
      <c r="E324" s="42"/>
      <c r="F324" s="221" t="s">
        <v>708</v>
      </c>
      <c r="G324" s="42"/>
      <c r="H324" s="42"/>
      <c r="I324" s="222"/>
      <c r="J324" s="42"/>
      <c r="K324" s="42"/>
      <c r="L324" s="46"/>
      <c r="M324" s="223"/>
      <c r="N324" s="224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203</v>
      </c>
      <c r="AU324" s="19" t="s">
        <v>83</v>
      </c>
    </row>
    <row r="325" s="13" customFormat="1">
      <c r="A325" s="13"/>
      <c r="B325" s="225"/>
      <c r="C325" s="226"/>
      <c r="D325" s="227" t="s">
        <v>205</v>
      </c>
      <c r="E325" s="228" t="s">
        <v>21</v>
      </c>
      <c r="F325" s="229" t="s">
        <v>1006</v>
      </c>
      <c r="G325" s="226"/>
      <c r="H325" s="230">
        <v>39.130000000000003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205</v>
      </c>
      <c r="AU325" s="236" t="s">
        <v>83</v>
      </c>
      <c r="AV325" s="13" t="s">
        <v>83</v>
      </c>
      <c r="AW325" s="13" t="s">
        <v>34</v>
      </c>
      <c r="AX325" s="13" t="s">
        <v>81</v>
      </c>
      <c r="AY325" s="236" t="s">
        <v>188</v>
      </c>
    </row>
    <row r="326" s="2" customFormat="1" ht="24.15" customHeight="1">
      <c r="A326" s="40"/>
      <c r="B326" s="41"/>
      <c r="C326" s="207" t="s">
        <v>587</v>
      </c>
      <c r="D326" s="207" t="s">
        <v>191</v>
      </c>
      <c r="E326" s="208" t="s">
        <v>711</v>
      </c>
      <c r="F326" s="209" t="s">
        <v>712</v>
      </c>
      <c r="G326" s="210" t="s">
        <v>96</v>
      </c>
      <c r="H326" s="211">
        <v>19.565000000000001</v>
      </c>
      <c r="I326" s="212"/>
      <c r="J326" s="213">
        <f>ROUND(I326*H326,2)</f>
        <v>0</v>
      </c>
      <c r="K326" s="209" t="s">
        <v>201</v>
      </c>
      <c r="L326" s="46"/>
      <c r="M326" s="214" t="s">
        <v>21</v>
      </c>
      <c r="N326" s="215" t="s">
        <v>44</v>
      </c>
      <c r="O326" s="86"/>
      <c r="P326" s="216">
        <f>O326*H326</f>
        <v>0</v>
      </c>
      <c r="Q326" s="216">
        <v>0.00093999999999999997</v>
      </c>
      <c r="R326" s="216">
        <f>Q326*H326</f>
        <v>0.018391100000000001</v>
      </c>
      <c r="S326" s="216">
        <v>0</v>
      </c>
      <c r="T326" s="217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8" t="s">
        <v>283</v>
      </c>
      <c r="AT326" s="218" t="s">
        <v>191</v>
      </c>
      <c r="AU326" s="218" t="s">
        <v>83</v>
      </c>
      <c r="AY326" s="19" t="s">
        <v>188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19" t="s">
        <v>81</v>
      </c>
      <c r="BK326" s="219">
        <f>ROUND(I326*H326,2)</f>
        <v>0</v>
      </c>
      <c r="BL326" s="19" t="s">
        <v>283</v>
      </c>
      <c r="BM326" s="218" t="s">
        <v>713</v>
      </c>
    </row>
    <row r="327" s="2" customFormat="1">
      <c r="A327" s="40"/>
      <c r="B327" s="41"/>
      <c r="C327" s="42"/>
      <c r="D327" s="220" t="s">
        <v>203</v>
      </c>
      <c r="E327" s="42"/>
      <c r="F327" s="221" t="s">
        <v>714</v>
      </c>
      <c r="G327" s="42"/>
      <c r="H327" s="42"/>
      <c r="I327" s="222"/>
      <c r="J327" s="42"/>
      <c r="K327" s="42"/>
      <c r="L327" s="46"/>
      <c r="M327" s="223"/>
      <c r="N327" s="224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203</v>
      </c>
      <c r="AU327" s="19" t="s">
        <v>83</v>
      </c>
    </row>
    <row r="328" s="14" customFormat="1">
      <c r="A328" s="14"/>
      <c r="B328" s="247"/>
      <c r="C328" s="248"/>
      <c r="D328" s="227" t="s">
        <v>205</v>
      </c>
      <c r="E328" s="249" t="s">
        <v>21</v>
      </c>
      <c r="F328" s="250" t="s">
        <v>1007</v>
      </c>
      <c r="G328" s="248"/>
      <c r="H328" s="249" t="s">
        <v>21</v>
      </c>
      <c r="I328" s="251"/>
      <c r="J328" s="248"/>
      <c r="K328" s="248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205</v>
      </c>
      <c r="AU328" s="256" t="s">
        <v>83</v>
      </c>
      <c r="AV328" s="14" t="s">
        <v>81</v>
      </c>
      <c r="AW328" s="14" t="s">
        <v>34</v>
      </c>
      <c r="AX328" s="14" t="s">
        <v>73</v>
      </c>
      <c r="AY328" s="256" t="s">
        <v>188</v>
      </c>
    </row>
    <row r="329" s="13" customFormat="1">
      <c r="A329" s="13"/>
      <c r="B329" s="225"/>
      <c r="C329" s="226"/>
      <c r="D329" s="227" t="s">
        <v>205</v>
      </c>
      <c r="E329" s="228" t="s">
        <v>21</v>
      </c>
      <c r="F329" s="229" t="s">
        <v>1008</v>
      </c>
      <c r="G329" s="226"/>
      <c r="H329" s="230">
        <v>4.2199999999999998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205</v>
      </c>
      <c r="AU329" s="236" t="s">
        <v>83</v>
      </c>
      <c r="AV329" s="13" t="s">
        <v>83</v>
      </c>
      <c r="AW329" s="13" t="s">
        <v>34</v>
      </c>
      <c r="AX329" s="13" t="s">
        <v>73</v>
      </c>
      <c r="AY329" s="236" t="s">
        <v>188</v>
      </c>
    </row>
    <row r="330" s="14" customFormat="1">
      <c r="A330" s="14"/>
      <c r="B330" s="247"/>
      <c r="C330" s="248"/>
      <c r="D330" s="227" t="s">
        <v>205</v>
      </c>
      <c r="E330" s="249" t="s">
        <v>21</v>
      </c>
      <c r="F330" s="250" t="s">
        <v>1009</v>
      </c>
      <c r="G330" s="248"/>
      <c r="H330" s="249" t="s">
        <v>21</v>
      </c>
      <c r="I330" s="251"/>
      <c r="J330" s="248"/>
      <c r="K330" s="248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205</v>
      </c>
      <c r="AU330" s="256" t="s">
        <v>83</v>
      </c>
      <c r="AV330" s="14" t="s">
        <v>81</v>
      </c>
      <c r="AW330" s="14" t="s">
        <v>34</v>
      </c>
      <c r="AX330" s="14" t="s">
        <v>73</v>
      </c>
      <c r="AY330" s="256" t="s">
        <v>188</v>
      </c>
    </row>
    <row r="331" s="13" customFormat="1">
      <c r="A331" s="13"/>
      <c r="B331" s="225"/>
      <c r="C331" s="226"/>
      <c r="D331" s="227" t="s">
        <v>205</v>
      </c>
      <c r="E331" s="228" t="s">
        <v>21</v>
      </c>
      <c r="F331" s="229" t="s">
        <v>1010</v>
      </c>
      <c r="G331" s="226"/>
      <c r="H331" s="230">
        <v>1.9670000000000001</v>
      </c>
      <c r="I331" s="231"/>
      <c r="J331" s="226"/>
      <c r="K331" s="226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205</v>
      </c>
      <c r="AU331" s="236" t="s">
        <v>83</v>
      </c>
      <c r="AV331" s="13" t="s">
        <v>83</v>
      </c>
      <c r="AW331" s="13" t="s">
        <v>34</v>
      </c>
      <c r="AX331" s="13" t="s">
        <v>73</v>
      </c>
      <c r="AY331" s="236" t="s">
        <v>188</v>
      </c>
    </row>
    <row r="332" s="13" customFormat="1">
      <c r="A332" s="13"/>
      <c r="B332" s="225"/>
      <c r="C332" s="226"/>
      <c r="D332" s="227" t="s">
        <v>205</v>
      </c>
      <c r="E332" s="228" t="s">
        <v>21</v>
      </c>
      <c r="F332" s="229" t="s">
        <v>1011</v>
      </c>
      <c r="G332" s="226"/>
      <c r="H332" s="230">
        <v>13.378</v>
      </c>
      <c r="I332" s="231"/>
      <c r="J332" s="226"/>
      <c r="K332" s="226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205</v>
      </c>
      <c r="AU332" s="236" t="s">
        <v>83</v>
      </c>
      <c r="AV332" s="13" t="s">
        <v>83</v>
      </c>
      <c r="AW332" s="13" t="s">
        <v>34</v>
      </c>
      <c r="AX332" s="13" t="s">
        <v>73</v>
      </c>
      <c r="AY332" s="236" t="s">
        <v>188</v>
      </c>
    </row>
    <row r="333" s="16" customFormat="1">
      <c r="A333" s="16"/>
      <c r="B333" s="269"/>
      <c r="C333" s="270"/>
      <c r="D333" s="227" t="s">
        <v>205</v>
      </c>
      <c r="E333" s="271" t="s">
        <v>125</v>
      </c>
      <c r="F333" s="272" t="s">
        <v>294</v>
      </c>
      <c r="G333" s="270"/>
      <c r="H333" s="273">
        <v>19.565000000000001</v>
      </c>
      <c r="I333" s="274"/>
      <c r="J333" s="270"/>
      <c r="K333" s="270"/>
      <c r="L333" s="275"/>
      <c r="M333" s="276"/>
      <c r="N333" s="277"/>
      <c r="O333" s="277"/>
      <c r="P333" s="277"/>
      <c r="Q333" s="277"/>
      <c r="R333" s="277"/>
      <c r="S333" s="277"/>
      <c r="T333" s="278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79" t="s">
        <v>205</v>
      </c>
      <c r="AU333" s="279" t="s">
        <v>83</v>
      </c>
      <c r="AV333" s="16" t="s">
        <v>189</v>
      </c>
      <c r="AW333" s="16" t="s">
        <v>34</v>
      </c>
      <c r="AX333" s="16" t="s">
        <v>73</v>
      </c>
      <c r="AY333" s="279" t="s">
        <v>188</v>
      </c>
    </row>
    <row r="334" s="15" customFormat="1">
      <c r="A334" s="15"/>
      <c r="B334" s="258"/>
      <c r="C334" s="259"/>
      <c r="D334" s="227" t="s">
        <v>205</v>
      </c>
      <c r="E334" s="260" t="s">
        <v>21</v>
      </c>
      <c r="F334" s="261" t="s">
        <v>257</v>
      </c>
      <c r="G334" s="259"/>
      <c r="H334" s="262">
        <v>19.565000000000001</v>
      </c>
      <c r="I334" s="263"/>
      <c r="J334" s="259"/>
      <c r="K334" s="259"/>
      <c r="L334" s="264"/>
      <c r="M334" s="265"/>
      <c r="N334" s="266"/>
      <c r="O334" s="266"/>
      <c r="P334" s="266"/>
      <c r="Q334" s="266"/>
      <c r="R334" s="266"/>
      <c r="S334" s="266"/>
      <c r="T334" s="267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8" t="s">
        <v>205</v>
      </c>
      <c r="AU334" s="268" t="s">
        <v>83</v>
      </c>
      <c r="AV334" s="15" t="s">
        <v>195</v>
      </c>
      <c r="AW334" s="15" t="s">
        <v>34</v>
      </c>
      <c r="AX334" s="15" t="s">
        <v>81</v>
      </c>
      <c r="AY334" s="268" t="s">
        <v>188</v>
      </c>
    </row>
    <row r="335" s="2" customFormat="1" ht="24.15" customHeight="1">
      <c r="A335" s="40"/>
      <c r="B335" s="41"/>
      <c r="C335" s="237" t="s">
        <v>602</v>
      </c>
      <c r="D335" s="237" t="s">
        <v>207</v>
      </c>
      <c r="E335" s="238" t="s">
        <v>543</v>
      </c>
      <c r="F335" s="239" t="s">
        <v>544</v>
      </c>
      <c r="G335" s="240" t="s">
        <v>96</v>
      </c>
      <c r="H335" s="241">
        <v>25.376000000000001</v>
      </c>
      <c r="I335" s="242"/>
      <c r="J335" s="243">
        <f>ROUND(I335*H335,2)</f>
        <v>0</v>
      </c>
      <c r="K335" s="239" t="s">
        <v>201</v>
      </c>
      <c r="L335" s="244"/>
      <c r="M335" s="245" t="s">
        <v>21</v>
      </c>
      <c r="N335" s="246" t="s">
        <v>44</v>
      </c>
      <c r="O335" s="86"/>
      <c r="P335" s="216">
        <f>O335*H335</f>
        <v>0</v>
      </c>
      <c r="Q335" s="216">
        <v>0.0047000000000000002</v>
      </c>
      <c r="R335" s="216">
        <f>Q335*H335</f>
        <v>0.1192672</v>
      </c>
      <c r="S335" s="216">
        <v>0</v>
      </c>
      <c r="T335" s="217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8" t="s">
        <v>377</v>
      </c>
      <c r="AT335" s="218" t="s">
        <v>207</v>
      </c>
      <c r="AU335" s="218" t="s">
        <v>83</v>
      </c>
      <c r="AY335" s="19" t="s">
        <v>188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19" t="s">
        <v>81</v>
      </c>
      <c r="BK335" s="219">
        <f>ROUND(I335*H335,2)</f>
        <v>0</v>
      </c>
      <c r="BL335" s="19" t="s">
        <v>283</v>
      </c>
      <c r="BM335" s="218" t="s">
        <v>1012</v>
      </c>
    </row>
    <row r="336" s="14" customFormat="1">
      <c r="A336" s="14"/>
      <c r="B336" s="247"/>
      <c r="C336" s="248"/>
      <c r="D336" s="227" t="s">
        <v>205</v>
      </c>
      <c r="E336" s="249" t="s">
        <v>21</v>
      </c>
      <c r="F336" s="250" t="s">
        <v>720</v>
      </c>
      <c r="G336" s="248"/>
      <c r="H336" s="249" t="s">
        <v>21</v>
      </c>
      <c r="I336" s="251"/>
      <c r="J336" s="248"/>
      <c r="K336" s="248"/>
      <c r="L336" s="252"/>
      <c r="M336" s="253"/>
      <c r="N336" s="254"/>
      <c r="O336" s="254"/>
      <c r="P336" s="254"/>
      <c r="Q336" s="254"/>
      <c r="R336" s="254"/>
      <c r="S336" s="254"/>
      <c r="T336" s="25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6" t="s">
        <v>205</v>
      </c>
      <c r="AU336" s="256" t="s">
        <v>83</v>
      </c>
      <c r="AV336" s="14" t="s">
        <v>81</v>
      </c>
      <c r="AW336" s="14" t="s">
        <v>34</v>
      </c>
      <c r="AX336" s="14" t="s">
        <v>73</v>
      </c>
      <c r="AY336" s="256" t="s">
        <v>188</v>
      </c>
    </row>
    <row r="337" s="13" customFormat="1">
      <c r="A337" s="13"/>
      <c r="B337" s="225"/>
      <c r="C337" s="226"/>
      <c r="D337" s="227" t="s">
        <v>205</v>
      </c>
      <c r="E337" s="228" t="s">
        <v>21</v>
      </c>
      <c r="F337" s="229" t="s">
        <v>721</v>
      </c>
      <c r="G337" s="226"/>
      <c r="H337" s="230">
        <v>1.8979999999999999</v>
      </c>
      <c r="I337" s="231"/>
      <c r="J337" s="226"/>
      <c r="K337" s="226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205</v>
      </c>
      <c r="AU337" s="236" t="s">
        <v>83</v>
      </c>
      <c r="AV337" s="13" t="s">
        <v>83</v>
      </c>
      <c r="AW337" s="13" t="s">
        <v>34</v>
      </c>
      <c r="AX337" s="13" t="s">
        <v>73</v>
      </c>
      <c r="AY337" s="236" t="s">
        <v>188</v>
      </c>
    </row>
    <row r="338" s="14" customFormat="1">
      <c r="A338" s="14"/>
      <c r="B338" s="247"/>
      <c r="C338" s="248"/>
      <c r="D338" s="227" t="s">
        <v>205</v>
      </c>
      <c r="E338" s="249" t="s">
        <v>21</v>
      </c>
      <c r="F338" s="250" t="s">
        <v>722</v>
      </c>
      <c r="G338" s="248"/>
      <c r="H338" s="249" t="s">
        <v>21</v>
      </c>
      <c r="I338" s="251"/>
      <c r="J338" s="248"/>
      <c r="K338" s="248"/>
      <c r="L338" s="252"/>
      <c r="M338" s="253"/>
      <c r="N338" s="254"/>
      <c r="O338" s="254"/>
      <c r="P338" s="254"/>
      <c r="Q338" s="254"/>
      <c r="R338" s="254"/>
      <c r="S338" s="254"/>
      <c r="T338" s="25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205</v>
      </c>
      <c r="AU338" s="256" t="s">
        <v>83</v>
      </c>
      <c r="AV338" s="14" t="s">
        <v>81</v>
      </c>
      <c r="AW338" s="14" t="s">
        <v>34</v>
      </c>
      <c r="AX338" s="14" t="s">
        <v>73</v>
      </c>
      <c r="AY338" s="256" t="s">
        <v>188</v>
      </c>
    </row>
    <row r="339" s="13" customFormat="1">
      <c r="A339" s="13"/>
      <c r="B339" s="225"/>
      <c r="C339" s="226"/>
      <c r="D339" s="227" t="s">
        <v>205</v>
      </c>
      <c r="E339" s="228" t="s">
        <v>21</v>
      </c>
      <c r="F339" s="229" t="s">
        <v>723</v>
      </c>
      <c r="G339" s="226"/>
      <c r="H339" s="230">
        <v>23.478000000000002</v>
      </c>
      <c r="I339" s="231"/>
      <c r="J339" s="226"/>
      <c r="K339" s="226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205</v>
      </c>
      <c r="AU339" s="236" t="s">
        <v>83</v>
      </c>
      <c r="AV339" s="13" t="s">
        <v>83</v>
      </c>
      <c r="AW339" s="13" t="s">
        <v>34</v>
      </c>
      <c r="AX339" s="13" t="s">
        <v>73</v>
      </c>
      <c r="AY339" s="236" t="s">
        <v>188</v>
      </c>
    </row>
    <row r="340" s="15" customFormat="1">
      <c r="A340" s="15"/>
      <c r="B340" s="258"/>
      <c r="C340" s="259"/>
      <c r="D340" s="227" t="s">
        <v>205</v>
      </c>
      <c r="E340" s="260" t="s">
        <v>21</v>
      </c>
      <c r="F340" s="261" t="s">
        <v>257</v>
      </c>
      <c r="G340" s="259"/>
      <c r="H340" s="262">
        <v>25.376000000000001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8" t="s">
        <v>205</v>
      </c>
      <c r="AU340" s="268" t="s">
        <v>83</v>
      </c>
      <c r="AV340" s="15" t="s">
        <v>195</v>
      </c>
      <c r="AW340" s="15" t="s">
        <v>34</v>
      </c>
      <c r="AX340" s="15" t="s">
        <v>81</v>
      </c>
      <c r="AY340" s="268" t="s">
        <v>188</v>
      </c>
    </row>
    <row r="341" s="2" customFormat="1" ht="24.15" customHeight="1">
      <c r="A341" s="40"/>
      <c r="B341" s="41"/>
      <c r="C341" s="207" t="s">
        <v>609</v>
      </c>
      <c r="D341" s="207" t="s">
        <v>191</v>
      </c>
      <c r="E341" s="208" t="s">
        <v>1013</v>
      </c>
      <c r="F341" s="209" t="s">
        <v>1014</v>
      </c>
      <c r="G341" s="210" t="s">
        <v>96</v>
      </c>
      <c r="H341" s="211">
        <v>4.2910000000000004</v>
      </c>
      <c r="I341" s="212"/>
      <c r="J341" s="213">
        <f>ROUND(I341*H341,2)</f>
        <v>0</v>
      </c>
      <c r="K341" s="209" t="s">
        <v>201</v>
      </c>
      <c r="L341" s="46"/>
      <c r="M341" s="214" t="s">
        <v>21</v>
      </c>
      <c r="N341" s="215" t="s">
        <v>44</v>
      </c>
      <c r="O341" s="86"/>
      <c r="P341" s="216">
        <f>O341*H341</f>
        <v>0</v>
      </c>
      <c r="Q341" s="216">
        <v>0.00076999999999999996</v>
      </c>
      <c r="R341" s="216">
        <f>Q341*H341</f>
        <v>0.0033040700000000001</v>
      </c>
      <c r="S341" s="216">
        <v>0</v>
      </c>
      <c r="T341" s="217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8" t="s">
        <v>283</v>
      </c>
      <c r="AT341" s="218" t="s">
        <v>191</v>
      </c>
      <c r="AU341" s="218" t="s">
        <v>83</v>
      </c>
      <c r="AY341" s="19" t="s">
        <v>188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19" t="s">
        <v>81</v>
      </c>
      <c r="BK341" s="219">
        <f>ROUND(I341*H341,2)</f>
        <v>0</v>
      </c>
      <c r="BL341" s="19" t="s">
        <v>283</v>
      </c>
      <c r="BM341" s="218" t="s">
        <v>1015</v>
      </c>
    </row>
    <row r="342" s="2" customFormat="1">
      <c r="A342" s="40"/>
      <c r="B342" s="41"/>
      <c r="C342" s="42"/>
      <c r="D342" s="220" t="s">
        <v>203</v>
      </c>
      <c r="E342" s="42"/>
      <c r="F342" s="221" t="s">
        <v>1016</v>
      </c>
      <c r="G342" s="42"/>
      <c r="H342" s="42"/>
      <c r="I342" s="222"/>
      <c r="J342" s="42"/>
      <c r="K342" s="42"/>
      <c r="L342" s="46"/>
      <c r="M342" s="223"/>
      <c r="N342" s="224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203</v>
      </c>
      <c r="AU342" s="19" t="s">
        <v>83</v>
      </c>
    </row>
    <row r="343" s="13" customFormat="1">
      <c r="A343" s="13"/>
      <c r="B343" s="225"/>
      <c r="C343" s="226"/>
      <c r="D343" s="227" t="s">
        <v>205</v>
      </c>
      <c r="E343" s="228" t="s">
        <v>21</v>
      </c>
      <c r="F343" s="229" t="s">
        <v>1001</v>
      </c>
      <c r="G343" s="226"/>
      <c r="H343" s="230">
        <v>4.2910000000000004</v>
      </c>
      <c r="I343" s="231"/>
      <c r="J343" s="226"/>
      <c r="K343" s="226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205</v>
      </c>
      <c r="AU343" s="236" t="s">
        <v>83</v>
      </c>
      <c r="AV343" s="13" t="s">
        <v>83</v>
      </c>
      <c r="AW343" s="13" t="s">
        <v>34</v>
      </c>
      <c r="AX343" s="13" t="s">
        <v>81</v>
      </c>
      <c r="AY343" s="236" t="s">
        <v>188</v>
      </c>
    </row>
    <row r="344" s="2" customFormat="1" ht="16.5" customHeight="1">
      <c r="A344" s="40"/>
      <c r="B344" s="41"/>
      <c r="C344" s="237" t="s">
        <v>615</v>
      </c>
      <c r="D344" s="237" t="s">
        <v>207</v>
      </c>
      <c r="E344" s="238" t="s">
        <v>554</v>
      </c>
      <c r="F344" s="239" t="s">
        <v>555</v>
      </c>
      <c r="G344" s="240" t="s">
        <v>96</v>
      </c>
      <c r="H344" s="241">
        <v>5.149</v>
      </c>
      <c r="I344" s="242"/>
      <c r="J344" s="243">
        <f>ROUND(I344*H344,2)</f>
        <v>0</v>
      </c>
      <c r="K344" s="239" t="s">
        <v>201</v>
      </c>
      <c r="L344" s="244"/>
      <c r="M344" s="245" t="s">
        <v>21</v>
      </c>
      <c r="N344" s="246" t="s">
        <v>44</v>
      </c>
      <c r="O344" s="86"/>
      <c r="P344" s="216">
        <f>O344*H344</f>
        <v>0</v>
      </c>
      <c r="Q344" s="216">
        <v>0.0019</v>
      </c>
      <c r="R344" s="216">
        <f>Q344*H344</f>
        <v>0.0097830999999999994</v>
      </c>
      <c r="S344" s="216">
        <v>0</v>
      </c>
      <c r="T344" s="217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8" t="s">
        <v>377</v>
      </c>
      <c r="AT344" s="218" t="s">
        <v>207</v>
      </c>
      <c r="AU344" s="218" t="s">
        <v>83</v>
      </c>
      <c r="AY344" s="19" t="s">
        <v>188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19" t="s">
        <v>81</v>
      </c>
      <c r="BK344" s="219">
        <f>ROUND(I344*H344,2)</f>
        <v>0</v>
      </c>
      <c r="BL344" s="19" t="s">
        <v>283</v>
      </c>
      <c r="BM344" s="218" t="s">
        <v>1017</v>
      </c>
    </row>
    <row r="345" s="13" customFormat="1">
      <c r="A345" s="13"/>
      <c r="B345" s="225"/>
      <c r="C345" s="226"/>
      <c r="D345" s="227" t="s">
        <v>205</v>
      </c>
      <c r="E345" s="228" t="s">
        <v>21</v>
      </c>
      <c r="F345" s="229" t="s">
        <v>1018</v>
      </c>
      <c r="G345" s="226"/>
      <c r="H345" s="230">
        <v>5.149</v>
      </c>
      <c r="I345" s="231"/>
      <c r="J345" s="226"/>
      <c r="K345" s="226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205</v>
      </c>
      <c r="AU345" s="236" t="s">
        <v>83</v>
      </c>
      <c r="AV345" s="13" t="s">
        <v>83</v>
      </c>
      <c r="AW345" s="13" t="s">
        <v>34</v>
      </c>
      <c r="AX345" s="13" t="s">
        <v>81</v>
      </c>
      <c r="AY345" s="236" t="s">
        <v>188</v>
      </c>
    </row>
    <row r="346" s="2" customFormat="1" ht="24.15" customHeight="1">
      <c r="A346" s="40"/>
      <c r="B346" s="41"/>
      <c r="C346" s="207" t="s">
        <v>621</v>
      </c>
      <c r="D346" s="207" t="s">
        <v>191</v>
      </c>
      <c r="E346" s="208" t="s">
        <v>730</v>
      </c>
      <c r="F346" s="209" t="s">
        <v>731</v>
      </c>
      <c r="G346" s="210" t="s">
        <v>96</v>
      </c>
      <c r="H346" s="211">
        <v>4.2910000000000004</v>
      </c>
      <c r="I346" s="212"/>
      <c r="J346" s="213">
        <f>ROUND(I346*H346,2)</f>
        <v>0</v>
      </c>
      <c r="K346" s="209" t="s">
        <v>201</v>
      </c>
      <c r="L346" s="46"/>
      <c r="M346" s="214" t="s">
        <v>21</v>
      </c>
      <c r="N346" s="215" t="s">
        <v>44</v>
      </c>
      <c r="O346" s="86"/>
      <c r="P346" s="216">
        <f>O346*H346</f>
        <v>0</v>
      </c>
      <c r="Q346" s="216">
        <v>0</v>
      </c>
      <c r="R346" s="216">
        <f>Q346*H346</f>
        <v>0</v>
      </c>
      <c r="S346" s="216">
        <v>0.0032000000000000002</v>
      </c>
      <c r="T346" s="217">
        <f>S346*H346</f>
        <v>0.013731200000000002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8" t="s">
        <v>283</v>
      </c>
      <c r="AT346" s="218" t="s">
        <v>191</v>
      </c>
      <c r="AU346" s="218" t="s">
        <v>83</v>
      </c>
      <c r="AY346" s="19" t="s">
        <v>188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19" t="s">
        <v>81</v>
      </c>
      <c r="BK346" s="219">
        <f>ROUND(I346*H346,2)</f>
        <v>0</v>
      </c>
      <c r="BL346" s="19" t="s">
        <v>283</v>
      </c>
      <c r="BM346" s="218" t="s">
        <v>732</v>
      </c>
    </row>
    <row r="347" s="2" customFormat="1">
      <c r="A347" s="40"/>
      <c r="B347" s="41"/>
      <c r="C347" s="42"/>
      <c r="D347" s="220" t="s">
        <v>203</v>
      </c>
      <c r="E347" s="42"/>
      <c r="F347" s="221" t="s">
        <v>733</v>
      </c>
      <c r="G347" s="42"/>
      <c r="H347" s="42"/>
      <c r="I347" s="222"/>
      <c r="J347" s="42"/>
      <c r="K347" s="42"/>
      <c r="L347" s="46"/>
      <c r="M347" s="223"/>
      <c r="N347" s="224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203</v>
      </c>
      <c r="AU347" s="19" t="s">
        <v>83</v>
      </c>
    </row>
    <row r="348" s="14" customFormat="1">
      <c r="A348" s="14"/>
      <c r="B348" s="247"/>
      <c r="C348" s="248"/>
      <c r="D348" s="227" t="s">
        <v>205</v>
      </c>
      <c r="E348" s="249" t="s">
        <v>21</v>
      </c>
      <c r="F348" s="250" t="s">
        <v>1019</v>
      </c>
      <c r="G348" s="248"/>
      <c r="H348" s="249" t="s">
        <v>21</v>
      </c>
      <c r="I348" s="251"/>
      <c r="J348" s="248"/>
      <c r="K348" s="248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205</v>
      </c>
      <c r="AU348" s="256" t="s">
        <v>83</v>
      </c>
      <c r="AV348" s="14" t="s">
        <v>81</v>
      </c>
      <c r="AW348" s="14" t="s">
        <v>34</v>
      </c>
      <c r="AX348" s="14" t="s">
        <v>73</v>
      </c>
      <c r="AY348" s="256" t="s">
        <v>188</v>
      </c>
    </row>
    <row r="349" s="13" customFormat="1">
      <c r="A349" s="13"/>
      <c r="B349" s="225"/>
      <c r="C349" s="226"/>
      <c r="D349" s="227" t="s">
        <v>205</v>
      </c>
      <c r="E349" s="228" t="s">
        <v>21</v>
      </c>
      <c r="F349" s="229" t="s">
        <v>1020</v>
      </c>
      <c r="G349" s="226"/>
      <c r="H349" s="230">
        <v>3.085</v>
      </c>
      <c r="I349" s="231"/>
      <c r="J349" s="226"/>
      <c r="K349" s="226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205</v>
      </c>
      <c r="AU349" s="236" t="s">
        <v>83</v>
      </c>
      <c r="AV349" s="13" t="s">
        <v>83</v>
      </c>
      <c r="AW349" s="13" t="s">
        <v>34</v>
      </c>
      <c r="AX349" s="13" t="s">
        <v>73</v>
      </c>
      <c r="AY349" s="236" t="s">
        <v>188</v>
      </c>
    </row>
    <row r="350" s="13" customFormat="1">
      <c r="A350" s="13"/>
      <c r="B350" s="225"/>
      <c r="C350" s="226"/>
      <c r="D350" s="227" t="s">
        <v>205</v>
      </c>
      <c r="E350" s="228" t="s">
        <v>21</v>
      </c>
      <c r="F350" s="229" t="s">
        <v>1021</v>
      </c>
      <c r="G350" s="226"/>
      <c r="H350" s="230">
        <v>0.16900000000000001</v>
      </c>
      <c r="I350" s="231"/>
      <c r="J350" s="226"/>
      <c r="K350" s="226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205</v>
      </c>
      <c r="AU350" s="236" t="s">
        <v>83</v>
      </c>
      <c r="AV350" s="13" t="s">
        <v>83</v>
      </c>
      <c r="AW350" s="13" t="s">
        <v>34</v>
      </c>
      <c r="AX350" s="13" t="s">
        <v>73</v>
      </c>
      <c r="AY350" s="236" t="s">
        <v>188</v>
      </c>
    </row>
    <row r="351" s="13" customFormat="1">
      <c r="A351" s="13"/>
      <c r="B351" s="225"/>
      <c r="C351" s="226"/>
      <c r="D351" s="227" t="s">
        <v>205</v>
      </c>
      <c r="E351" s="228" t="s">
        <v>21</v>
      </c>
      <c r="F351" s="229" t="s">
        <v>1022</v>
      </c>
      <c r="G351" s="226"/>
      <c r="H351" s="230">
        <v>1.0369999999999999</v>
      </c>
      <c r="I351" s="231"/>
      <c r="J351" s="226"/>
      <c r="K351" s="226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205</v>
      </c>
      <c r="AU351" s="236" t="s">
        <v>83</v>
      </c>
      <c r="AV351" s="13" t="s">
        <v>83</v>
      </c>
      <c r="AW351" s="13" t="s">
        <v>34</v>
      </c>
      <c r="AX351" s="13" t="s">
        <v>73</v>
      </c>
      <c r="AY351" s="236" t="s">
        <v>188</v>
      </c>
    </row>
    <row r="352" s="16" customFormat="1">
      <c r="A352" s="16"/>
      <c r="B352" s="269"/>
      <c r="C352" s="270"/>
      <c r="D352" s="227" t="s">
        <v>205</v>
      </c>
      <c r="E352" s="271" t="s">
        <v>144</v>
      </c>
      <c r="F352" s="272" t="s">
        <v>294</v>
      </c>
      <c r="G352" s="270"/>
      <c r="H352" s="273">
        <v>4.2910000000000004</v>
      </c>
      <c r="I352" s="274"/>
      <c r="J352" s="270"/>
      <c r="K352" s="270"/>
      <c r="L352" s="275"/>
      <c r="M352" s="276"/>
      <c r="N352" s="277"/>
      <c r="O352" s="277"/>
      <c r="P352" s="277"/>
      <c r="Q352" s="277"/>
      <c r="R352" s="277"/>
      <c r="S352" s="277"/>
      <c r="T352" s="278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79" t="s">
        <v>205</v>
      </c>
      <c r="AU352" s="279" t="s">
        <v>83</v>
      </c>
      <c r="AV352" s="16" t="s">
        <v>189</v>
      </c>
      <c r="AW352" s="16" t="s">
        <v>34</v>
      </c>
      <c r="AX352" s="16" t="s">
        <v>73</v>
      </c>
      <c r="AY352" s="279" t="s">
        <v>188</v>
      </c>
    </row>
    <row r="353" s="15" customFormat="1">
      <c r="A353" s="15"/>
      <c r="B353" s="258"/>
      <c r="C353" s="259"/>
      <c r="D353" s="227" t="s">
        <v>205</v>
      </c>
      <c r="E353" s="260" t="s">
        <v>21</v>
      </c>
      <c r="F353" s="261" t="s">
        <v>257</v>
      </c>
      <c r="G353" s="259"/>
      <c r="H353" s="262">
        <v>4.2910000000000004</v>
      </c>
      <c r="I353" s="263"/>
      <c r="J353" s="259"/>
      <c r="K353" s="259"/>
      <c r="L353" s="264"/>
      <c r="M353" s="265"/>
      <c r="N353" s="266"/>
      <c r="O353" s="266"/>
      <c r="P353" s="266"/>
      <c r="Q353" s="266"/>
      <c r="R353" s="266"/>
      <c r="S353" s="266"/>
      <c r="T353" s="267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8" t="s">
        <v>205</v>
      </c>
      <c r="AU353" s="268" t="s">
        <v>83</v>
      </c>
      <c r="AV353" s="15" t="s">
        <v>195</v>
      </c>
      <c r="AW353" s="15" t="s">
        <v>34</v>
      </c>
      <c r="AX353" s="15" t="s">
        <v>81</v>
      </c>
      <c r="AY353" s="268" t="s">
        <v>188</v>
      </c>
    </row>
    <row r="354" s="2" customFormat="1" ht="24.15" customHeight="1">
      <c r="A354" s="40"/>
      <c r="B354" s="41"/>
      <c r="C354" s="207" t="s">
        <v>623</v>
      </c>
      <c r="D354" s="207" t="s">
        <v>191</v>
      </c>
      <c r="E354" s="208" t="s">
        <v>1023</v>
      </c>
      <c r="F354" s="209" t="s">
        <v>1024</v>
      </c>
      <c r="G354" s="210" t="s">
        <v>278</v>
      </c>
      <c r="H354" s="211">
        <v>0.76300000000000001</v>
      </c>
      <c r="I354" s="212"/>
      <c r="J354" s="213">
        <f>ROUND(I354*H354,2)</f>
        <v>0</v>
      </c>
      <c r="K354" s="209" t="s">
        <v>201</v>
      </c>
      <c r="L354" s="46"/>
      <c r="M354" s="214" t="s">
        <v>21</v>
      </c>
      <c r="N354" s="215" t="s">
        <v>44</v>
      </c>
      <c r="O354" s="86"/>
      <c r="P354" s="216">
        <f>O354*H354</f>
        <v>0</v>
      </c>
      <c r="Q354" s="216">
        <v>0</v>
      </c>
      <c r="R354" s="216">
        <f>Q354*H354</f>
        <v>0</v>
      </c>
      <c r="S354" s="216">
        <v>0</v>
      </c>
      <c r="T354" s="217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8" t="s">
        <v>283</v>
      </c>
      <c r="AT354" s="218" t="s">
        <v>191</v>
      </c>
      <c r="AU354" s="218" t="s">
        <v>83</v>
      </c>
      <c r="AY354" s="19" t="s">
        <v>188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19" t="s">
        <v>81</v>
      </c>
      <c r="BK354" s="219">
        <f>ROUND(I354*H354,2)</f>
        <v>0</v>
      </c>
      <c r="BL354" s="19" t="s">
        <v>283</v>
      </c>
      <c r="BM354" s="218" t="s">
        <v>1025</v>
      </c>
    </row>
    <row r="355" s="2" customFormat="1">
      <c r="A355" s="40"/>
      <c r="B355" s="41"/>
      <c r="C355" s="42"/>
      <c r="D355" s="220" t="s">
        <v>203</v>
      </c>
      <c r="E355" s="42"/>
      <c r="F355" s="221" t="s">
        <v>1026</v>
      </c>
      <c r="G355" s="42"/>
      <c r="H355" s="42"/>
      <c r="I355" s="222"/>
      <c r="J355" s="42"/>
      <c r="K355" s="42"/>
      <c r="L355" s="46"/>
      <c r="M355" s="223"/>
      <c r="N355" s="224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203</v>
      </c>
      <c r="AU355" s="19" t="s">
        <v>83</v>
      </c>
    </row>
    <row r="356" s="12" customFormat="1" ht="22.8" customHeight="1">
      <c r="A356" s="12"/>
      <c r="B356" s="191"/>
      <c r="C356" s="192"/>
      <c r="D356" s="193" t="s">
        <v>72</v>
      </c>
      <c r="E356" s="205" t="s">
        <v>743</v>
      </c>
      <c r="F356" s="205" t="s">
        <v>744</v>
      </c>
      <c r="G356" s="192"/>
      <c r="H356" s="192"/>
      <c r="I356" s="195"/>
      <c r="J356" s="206">
        <f>BK356</f>
        <v>0</v>
      </c>
      <c r="K356" s="192"/>
      <c r="L356" s="197"/>
      <c r="M356" s="198"/>
      <c r="N356" s="199"/>
      <c r="O356" s="199"/>
      <c r="P356" s="200">
        <f>SUM(P357:P379)</f>
        <v>0</v>
      </c>
      <c r="Q356" s="199"/>
      <c r="R356" s="200">
        <f>SUM(R357:R379)</f>
        <v>0.61164099999999999</v>
      </c>
      <c r="S356" s="199"/>
      <c r="T356" s="201">
        <f>SUM(T357:T379)</f>
        <v>2.4860249999999997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2" t="s">
        <v>83</v>
      </c>
      <c r="AT356" s="203" t="s">
        <v>72</v>
      </c>
      <c r="AU356" s="203" t="s">
        <v>81</v>
      </c>
      <c r="AY356" s="202" t="s">
        <v>188</v>
      </c>
      <c r="BK356" s="204">
        <f>SUM(BK357:BK379)</f>
        <v>0</v>
      </c>
    </row>
    <row r="357" s="2" customFormat="1" ht="24.15" customHeight="1">
      <c r="A357" s="40"/>
      <c r="B357" s="41"/>
      <c r="C357" s="207" t="s">
        <v>628</v>
      </c>
      <c r="D357" s="207" t="s">
        <v>191</v>
      </c>
      <c r="E357" s="208" t="s">
        <v>746</v>
      </c>
      <c r="F357" s="209" t="s">
        <v>747</v>
      </c>
      <c r="G357" s="210" t="s">
        <v>96</v>
      </c>
      <c r="H357" s="211">
        <v>57.149999999999999</v>
      </c>
      <c r="I357" s="212"/>
      <c r="J357" s="213">
        <f>ROUND(I357*H357,2)</f>
        <v>0</v>
      </c>
      <c r="K357" s="209" t="s">
        <v>201</v>
      </c>
      <c r="L357" s="46"/>
      <c r="M357" s="214" t="s">
        <v>21</v>
      </c>
      <c r="N357" s="215" t="s">
        <v>44</v>
      </c>
      <c r="O357" s="86"/>
      <c r="P357" s="216">
        <f>O357*H357</f>
        <v>0</v>
      </c>
      <c r="Q357" s="216">
        <v>0</v>
      </c>
      <c r="R357" s="216">
        <f>Q357*H357</f>
        <v>0</v>
      </c>
      <c r="S357" s="216">
        <v>0.043499999999999997</v>
      </c>
      <c r="T357" s="217">
        <f>S357*H357</f>
        <v>2.4860249999999997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8" t="s">
        <v>283</v>
      </c>
      <c r="AT357" s="218" t="s">
        <v>191</v>
      </c>
      <c r="AU357" s="218" t="s">
        <v>83</v>
      </c>
      <c r="AY357" s="19" t="s">
        <v>188</v>
      </c>
      <c r="BE357" s="219">
        <f>IF(N357="základní",J357,0)</f>
        <v>0</v>
      </c>
      <c r="BF357" s="219">
        <f>IF(N357="snížená",J357,0)</f>
        <v>0</v>
      </c>
      <c r="BG357" s="219">
        <f>IF(N357="zákl. přenesená",J357,0)</f>
        <v>0</v>
      </c>
      <c r="BH357" s="219">
        <f>IF(N357="sníž. přenesená",J357,0)</f>
        <v>0</v>
      </c>
      <c r="BI357" s="219">
        <f>IF(N357="nulová",J357,0)</f>
        <v>0</v>
      </c>
      <c r="BJ357" s="19" t="s">
        <v>81</v>
      </c>
      <c r="BK357" s="219">
        <f>ROUND(I357*H357,2)</f>
        <v>0</v>
      </c>
      <c r="BL357" s="19" t="s">
        <v>283</v>
      </c>
      <c r="BM357" s="218" t="s">
        <v>748</v>
      </c>
    </row>
    <row r="358" s="2" customFormat="1">
      <c r="A358" s="40"/>
      <c r="B358" s="41"/>
      <c r="C358" s="42"/>
      <c r="D358" s="220" t="s">
        <v>203</v>
      </c>
      <c r="E358" s="42"/>
      <c r="F358" s="221" t="s">
        <v>749</v>
      </c>
      <c r="G358" s="42"/>
      <c r="H358" s="42"/>
      <c r="I358" s="222"/>
      <c r="J358" s="42"/>
      <c r="K358" s="42"/>
      <c r="L358" s="46"/>
      <c r="M358" s="223"/>
      <c r="N358" s="224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203</v>
      </c>
      <c r="AU358" s="19" t="s">
        <v>83</v>
      </c>
    </row>
    <row r="359" s="14" customFormat="1">
      <c r="A359" s="14"/>
      <c r="B359" s="247"/>
      <c r="C359" s="248"/>
      <c r="D359" s="227" t="s">
        <v>205</v>
      </c>
      <c r="E359" s="249" t="s">
        <v>21</v>
      </c>
      <c r="F359" s="250" t="s">
        <v>750</v>
      </c>
      <c r="G359" s="248"/>
      <c r="H359" s="249" t="s">
        <v>21</v>
      </c>
      <c r="I359" s="251"/>
      <c r="J359" s="248"/>
      <c r="K359" s="248"/>
      <c r="L359" s="252"/>
      <c r="M359" s="253"/>
      <c r="N359" s="254"/>
      <c r="O359" s="254"/>
      <c r="P359" s="254"/>
      <c r="Q359" s="254"/>
      <c r="R359" s="254"/>
      <c r="S359" s="254"/>
      <c r="T359" s="25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6" t="s">
        <v>205</v>
      </c>
      <c r="AU359" s="256" t="s">
        <v>83</v>
      </c>
      <c r="AV359" s="14" t="s">
        <v>81</v>
      </c>
      <c r="AW359" s="14" t="s">
        <v>34</v>
      </c>
      <c r="AX359" s="14" t="s">
        <v>73</v>
      </c>
      <c r="AY359" s="256" t="s">
        <v>188</v>
      </c>
    </row>
    <row r="360" s="13" customFormat="1">
      <c r="A360" s="13"/>
      <c r="B360" s="225"/>
      <c r="C360" s="226"/>
      <c r="D360" s="227" t="s">
        <v>205</v>
      </c>
      <c r="E360" s="228" t="s">
        <v>21</v>
      </c>
      <c r="F360" s="229" t="s">
        <v>1027</v>
      </c>
      <c r="G360" s="226"/>
      <c r="H360" s="230">
        <v>68.725999999999999</v>
      </c>
      <c r="I360" s="231"/>
      <c r="J360" s="226"/>
      <c r="K360" s="226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205</v>
      </c>
      <c r="AU360" s="236" t="s">
        <v>83</v>
      </c>
      <c r="AV360" s="13" t="s">
        <v>83</v>
      </c>
      <c r="AW360" s="13" t="s">
        <v>34</v>
      </c>
      <c r="AX360" s="13" t="s">
        <v>73</v>
      </c>
      <c r="AY360" s="236" t="s">
        <v>188</v>
      </c>
    </row>
    <row r="361" s="13" customFormat="1">
      <c r="A361" s="13"/>
      <c r="B361" s="225"/>
      <c r="C361" s="226"/>
      <c r="D361" s="227" t="s">
        <v>205</v>
      </c>
      <c r="E361" s="228" t="s">
        <v>21</v>
      </c>
      <c r="F361" s="229" t="s">
        <v>989</v>
      </c>
      <c r="G361" s="226"/>
      <c r="H361" s="230">
        <v>-11.108000000000001</v>
      </c>
      <c r="I361" s="231"/>
      <c r="J361" s="226"/>
      <c r="K361" s="226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205</v>
      </c>
      <c r="AU361" s="236" t="s">
        <v>83</v>
      </c>
      <c r="AV361" s="13" t="s">
        <v>83</v>
      </c>
      <c r="AW361" s="13" t="s">
        <v>34</v>
      </c>
      <c r="AX361" s="13" t="s">
        <v>73</v>
      </c>
      <c r="AY361" s="236" t="s">
        <v>188</v>
      </c>
    </row>
    <row r="362" s="13" customFormat="1">
      <c r="A362" s="13"/>
      <c r="B362" s="225"/>
      <c r="C362" s="226"/>
      <c r="D362" s="227" t="s">
        <v>205</v>
      </c>
      <c r="E362" s="228" t="s">
        <v>21</v>
      </c>
      <c r="F362" s="229" t="s">
        <v>990</v>
      </c>
      <c r="G362" s="226"/>
      <c r="H362" s="230">
        <v>-0.46800000000000003</v>
      </c>
      <c r="I362" s="231"/>
      <c r="J362" s="226"/>
      <c r="K362" s="226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205</v>
      </c>
      <c r="AU362" s="236" t="s">
        <v>83</v>
      </c>
      <c r="AV362" s="13" t="s">
        <v>83</v>
      </c>
      <c r="AW362" s="13" t="s">
        <v>34</v>
      </c>
      <c r="AX362" s="13" t="s">
        <v>73</v>
      </c>
      <c r="AY362" s="236" t="s">
        <v>188</v>
      </c>
    </row>
    <row r="363" s="16" customFormat="1">
      <c r="A363" s="16"/>
      <c r="B363" s="269"/>
      <c r="C363" s="270"/>
      <c r="D363" s="227" t="s">
        <v>205</v>
      </c>
      <c r="E363" s="271" t="s">
        <v>937</v>
      </c>
      <c r="F363" s="272" t="s">
        <v>294</v>
      </c>
      <c r="G363" s="270"/>
      <c r="H363" s="273">
        <v>57.149999999999999</v>
      </c>
      <c r="I363" s="274"/>
      <c r="J363" s="270"/>
      <c r="K363" s="270"/>
      <c r="L363" s="275"/>
      <c r="M363" s="276"/>
      <c r="N363" s="277"/>
      <c r="O363" s="277"/>
      <c r="P363" s="277"/>
      <c r="Q363" s="277"/>
      <c r="R363" s="277"/>
      <c r="S363" s="277"/>
      <c r="T363" s="278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T363" s="279" t="s">
        <v>205</v>
      </c>
      <c r="AU363" s="279" t="s">
        <v>83</v>
      </c>
      <c r="AV363" s="16" t="s">
        <v>189</v>
      </c>
      <c r="AW363" s="16" t="s">
        <v>34</v>
      </c>
      <c r="AX363" s="16" t="s">
        <v>73</v>
      </c>
      <c r="AY363" s="279" t="s">
        <v>188</v>
      </c>
    </row>
    <row r="364" s="15" customFormat="1">
      <c r="A364" s="15"/>
      <c r="B364" s="258"/>
      <c r="C364" s="259"/>
      <c r="D364" s="227" t="s">
        <v>205</v>
      </c>
      <c r="E364" s="260" t="s">
        <v>21</v>
      </c>
      <c r="F364" s="261" t="s">
        <v>257</v>
      </c>
      <c r="G364" s="259"/>
      <c r="H364" s="262">
        <v>57.149999999999999</v>
      </c>
      <c r="I364" s="263"/>
      <c r="J364" s="259"/>
      <c r="K364" s="259"/>
      <c r="L364" s="264"/>
      <c r="M364" s="265"/>
      <c r="N364" s="266"/>
      <c r="O364" s="266"/>
      <c r="P364" s="266"/>
      <c r="Q364" s="266"/>
      <c r="R364" s="266"/>
      <c r="S364" s="266"/>
      <c r="T364" s="267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8" t="s">
        <v>205</v>
      </c>
      <c r="AU364" s="268" t="s">
        <v>83</v>
      </c>
      <c r="AV364" s="15" t="s">
        <v>195</v>
      </c>
      <c r="AW364" s="15" t="s">
        <v>34</v>
      </c>
      <c r="AX364" s="15" t="s">
        <v>81</v>
      </c>
      <c r="AY364" s="268" t="s">
        <v>188</v>
      </c>
    </row>
    <row r="365" s="2" customFormat="1" ht="24.15" customHeight="1">
      <c r="A365" s="40"/>
      <c r="B365" s="41"/>
      <c r="C365" s="207" t="s">
        <v>632</v>
      </c>
      <c r="D365" s="207" t="s">
        <v>191</v>
      </c>
      <c r="E365" s="208" t="s">
        <v>754</v>
      </c>
      <c r="F365" s="209" t="s">
        <v>755</v>
      </c>
      <c r="G365" s="210" t="s">
        <v>96</v>
      </c>
      <c r="H365" s="211">
        <v>57.149999999999999</v>
      </c>
      <c r="I365" s="212"/>
      <c r="J365" s="213">
        <f>ROUND(I365*H365,2)</f>
        <v>0</v>
      </c>
      <c r="K365" s="209" t="s">
        <v>201</v>
      </c>
      <c r="L365" s="46"/>
      <c r="M365" s="214" t="s">
        <v>21</v>
      </c>
      <c r="N365" s="215" t="s">
        <v>44</v>
      </c>
      <c r="O365" s="86"/>
      <c r="P365" s="216">
        <f>O365*H365</f>
        <v>0</v>
      </c>
      <c r="Q365" s="216">
        <v>0</v>
      </c>
      <c r="R365" s="216">
        <f>Q365*H365</f>
        <v>0</v>
      </c>
      <c r="S365" s="216">
        <v>0</v>
      </c>
      <c r="T365" s="217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8" t="s">
        <v>283</v>
      </c>
      <c r="AT365" s="218" t="s">
        <v>191</v>
      </c>
      <c r="AU365" s="218" t="s">
        <v>83</v>
      </c>
      <c r="AY365" s="19" t="s">
        <v>188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19" t="s">
        <v>81</v>
      </c>
      <c r="BK365" s="219">
        <f>ROUND(I365*H365,2)</f>
        <v>0</v>
      </c>
      <c r="BL365" s="19" t="s">
        <v>283</v>
      </c>
      <c r="BM365" s="218" t="s">
        <v>756</v>
      </c>
    </row>
    <row r="366" s="2" customFormat="1">
      <c r="A366" s="40"/>
      <c r="B366" s="41"/>
      <c r="C366" s="42"/>
      <c r="D366" s="220" t="s">
        <v>203</v>
      </c>
      <c r="E366" s="42"/>
      <c r="F366" s="221" t="s">
        <v>757</v>
      </c>
      <c r="G366" s="42"/>
      <c r="H366" s="42"/>
      <c r="I366" s="222"/>
      <c r="J366" s="42"/>
      <c r="K366" s="42"/>
      <c r="L366" s="46"/>
      <c r="M366" s="223"/>
      <c r="N366" s="224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203</v>
      </c>
      <c r="AU366" s="19" t="s">
        <v>83</v>
      </c>
    </row>
    <row r="367" s="14" customFormat="1">
      <c r="A367" s="14"/>
      <c r="B367" s="247"/>
      <c r="C367" s="248"/>
      <c r="D367" s="227" t="s">
        <v>205</v>
      </c>
      <c r="E367" s="249" t="s">
        <v>21</v>
      </c>
      <c r="F367" s="250" t="s">
        <v>1028</v>
      </c>
      <c r="G367" s="248"/>
      <c r="H367" s="249" t="s">
        <v>21</v>
      </c>
      <c r="I367" s="251"/>
      <c r="J367" s="248"/>
      <c r="K367" s="248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205</v>
      </c>
      <c r="AU367" s="256" t="s">
        <v>83</v>
      </c>
      <c r="AV367" s="14" t="s">
        <v>81</v>
      </c>
      <c r="AW367" s="14" t="s">
        <v>34</v>
      </c>
      <c r="AX367" s="14" t="s">
        <v>73</v>
      </c>
      <c r="AY367" s="256" t="s">
        <v>188</v>
      </c>
    </row>
    <row r="368" s="13" customFormat="1">
      <c r="A368" s="13"/>
      <c r="B368" s="225"/>
      <c r="C368" s="226"/>
      <c r="D368" s="227" t="s">
        <v>205</v>
      </c>
      <c r="E368" s="228" t="s">
        <v>21</v>
      </c>
      <c r="F368" s="229" t="s">
        <v>937</v>
      </c>
      <c r="G368" s="226"/>
      <c r="H368" s="230">
        <v>57.149999999999999</v>
      </c>
      <c r="I368" s="231"/>
      <c r="J368" s="226"/>
      <c r="K368" s="226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205</v>
      </c>
      <c r="AU368" s="236" t="s">
        <v>83</v>
      </c>
      <c r="AV368" s="13" t="s">
        <v>83</v>
      </c>
      <c r="AW368" s="13" t="s">
        <v>34</v>
      </c>
      <c r="AX368" s="13" t="s">
        <v>81</v>
      </c>
      <c r="AY368" s="236" t="s">
        <v>188</v>
      </c>
    </row>
    <row r="369" s="2" customFormat="1" ht="16.5" customHeight="1">
      <c r="A369" s="40"/>
      <c r="B369" s="41"/>
      <c r="C369" s="237" t="s">
        <v>638</v>
      </c>
      <c r="D369" s="237" t="s">
        <v>207</v>
      </c>
      <c r="E369" s="238" t="s">
        <v>1029</v>
      </c>
      <c r="F369" s="239" t="s">
        <v>1030</v>
      </c>
      <c r="G369" s="240" t="s">
        <v>96</v>
      </c>
      <c r="H369" s="241">
        <v>58.292999999999999</v>
      </c>
      <c r="I369" s="242"/>
      <c r="J369" s="243">
        <f>ROUND(I369*H369,2)</f>
        <v>0</v>
      </c>
      <c r="K369" s="239" t="s">
        <v>201</v>
      </c>
      <c r="L369" s="244"/>
      <c r="M369" s="245" t="s">
        <v>21</v>
      </c>
      <c r="N369" s="246" t="s">
        <v>44</v>
      </c>
      <c r="O369" s="86"/>
      <c r="P369" s="216">
        <f>O369*H369</f>
        <v>0</v>
      </c>
      <c r="Q369" s="216">
        <v>0.0060000000000000001</v>
      </c>
      <c r="R369" s="216">
        <f>Q369*H369</f>
        <v>0.34975800000000001</v>
      </c>
      <c r="S369" s="216">
        <v>0</v>
      </c>
      <c r="T369" s="217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8" t="s">
        <v>377</v>
      </c>
      <c r="AT369" s="218" t="s">
        <v>207</v>
      </c>
      <c r="AU369" s="218" t="s">
        <v>83</v>
      </c>
      <c r="AY369" s="19" t="s">
        <v>188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19" t="s">
        <v>81</v>
      </c>
      <c r="BK369" s="219">
        <f>ROUND(I369*H369,2)</f>
        <v>0</v>
      </c>
      <c r="BL369" s="19" t="s">
        <v>283</v>
      </c>
      <c r="BM369" s="218" t="s">
        <v>1031</v>
      </c>
    </row>
    <row r="370" s="13" customFormat="1">
      <c r="A370" s="13"/>
      <c r="B370" s="225"/>
      <c r="C370" s="226"/>
      <c r="D370" s="227" t="s">
        <v>205</v>
      </c>
      <c r="E370" s="228" t="s">
        <v>21</v>
      </c>
      <c r="F370" s="229" t="s">
        <v>1032</v>
      </c>
      <c r="G370" s="226"/>
      <c r="H370" s="230">
        <v>58.292999999999999</v>
      </c>
      <c r="I370" s="231"/>
      <c r="J370" s="226"/>
      <c r="K370" s="226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205</v>
      </c>
      <c r="AU370" s="236" t="s">
        <v>83</v>
      </c>
      <c r="AV370" s="13" t="s">
        <v>83</v>
      </c>
      <c r="AW370" s="13" t="s">
        <v>34</v>
      </c>
      <c r="AX370" s="13" t="s">
        <v>81</v>
      </c>
      <c r="AY370" s="236" t="s">
        <v>188</v>
      </c>
    </row>
    <row r="371" s="2" customFormat="1" ht="24.15" customHeight="1">
      <c r="A371" s="40"/>
      <c r="B371" s="41"/>
      <c r="C371" s="207" t="s">
        <v>645</v>
      </c>
      <c r="D371" s="207" t="s">
        <v>191</v>
      </c>
      <c r="E371" s="208" t="s">
        <v>766</v>
      </c>
      <c r="F371" s="209" t="s">
        <v>767</v>
      </c>
      <c r="G371" s="210" t="s">
        <v>96</v>
      </c>
      <c r="H371" s="211">
        <v>57.149999999999999</v>
      </c>
      <c r="I371" s="212"/>
      <c r="J371" s="213">
        <f>ROUND(I371*H371,2)</f>
        <v>0</v>
      </c>
      <c r="K371" s="209" t="s">
        <v>201</v>
      </c>
      <c r="L371" s="46"/>
      <c r="M371" s="214" t="s">
        <v>21</v>
      </c>
      <c r="N371" s="215" t="s">
        <v>44</v>
      </c>
      <c r="O371" s="86"/>
      <c r="P371" s="216">
        <f>O371*H371</f>
        <v>0</v>
      </c>
      <c r="Q371" s="216">
        <v>0.00012</v>
      </c>
      <c r="R371" s="216">
        <f>Q371*H371</f>
        <v>0.0068580000000000004</v>
      </c>
      <c r="S371" s="216">
        <v>0</v>
      </c>
      <c r="T371" s="217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8" t="s">
        <v>283</v>
      </c>
      <c r="AT371" s="218" t="s">
        <v>191</v>
      </c>
      <c r="AU371" s="218" t="s">
        <v>83</v>
      </c>
      <c r="AY371" s="19" t="s">
        <v>188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19" t="s">
        <v>81</v>
      </c>
      <c r="BK371" s="219">
        <f>ROUND(I371*H371,2)</f>
        <v>0</v>
      </c>
      <c r="BL371" s="19" t="s">
        <v>283</v>
      </c>
      <c r="BM371" s="218" t="s">
        <v>768</v>
      </c>
    </row>
    <row r="372" s="2" customFormat="1">
      <c r="A372" s="40"/>
      <c r="B372" s="41"/>
      <c r="C372" s="42"/>
      <c r="D372" s="220" t="s">
        <v>203</v>
      </c>
      <c r="E372" s="42"/>
      <c r="F372" s="221" t="s">
        <v>769</v>
      </c>
      <c r="G372" s="42"/>
      <c r="H372" s="42"/>
      <c r="I372" s="222"/>
      <c r="J372" s="42"/>
      <c r="K372" s="42"/>
      <c r="L372" s="46"/>
      <c r="M372" s="223"/>
      <c r="N372" s="224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203</v>
      </c>
      <c r="AU372" s="19" t="s">
        <v>83</v>
      </c>
    </row>
    <row r="373" s="14" customFormat="1">
      <c r="A373" s="14"/>
      <c r="B373" s="247"/>
      <c r="C373" s="248"/>
      <c r="D373" s="227" t="s">
        <v>205</v>
      </c>
      <c r="E373" s="249" t="s">
        <v>21</v>
      </c>
      <c r="F373" s="250" t="s">
        <v>1028</v>
      </c>
      <c r="G373" s="248"/>
      <c r="H373" s="249" t="s">
        <v>21</v>
      </c>
      <c r="I373" s="251"/>
      <c r="J373" s="248"/>
      <c r="K373" s="248"/>
      <c r="L373" s="252"/>
      <c r="M373" s="253"/>
      <c r="N373" s="254"/>
      <c r="O373" s="254"/>
      <c r="P373" s="254"/>
      <c r="Q373" s="254"/>
      <c r="R373" s="254"/>
      <c r="S373" s="254"/>
      <c r="T373" s="25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6" t="s">
        <v>205</v>
      </c>
      <c r="AU373" s="256" t="s">
        <v>83</v>
      </c>
      <c r="AV373" s="14" t="s">
        <v>81</v>
      </c>
      <c r="AW373" s="14" t="s">
        <v>34</v>
      </c>
      <c r="AX373" s="14" t="s">
        <v>73</v>
      </c>
      <c r="AY373" s="256" t="s">
        <v>188</v>
      </c>
    </row>
    <row r="374" s="13" customFormat="1">
      <c r="A374" s="13"/>
      <c r="B374" s="225"/>
      <c r="C374" s="226"/>
      <c r="D374" s="227" t="s">
        <v>205</v>
      </c>
      <c r="E374" s="228" t="s">
        <v>21</v>
      </c>
      <c r="F374" s="229" t="s">
        <v>937</v>
      </c>
      <c r="G374" s="226"/>
      <c r="H374" s="230">
        <v>57.149999999999999</v>
      </c>
      <c r="I374" s="231"/>
      <c r="J374" s="226"/>
      <c r="K374" s="226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205</v>
      </c>
      <c r="AU374" s="236" t="s">
        <v>83</v>
      </c>
      <c r="AV374" s="13" t="s">
        <v>83</v>
      </c>
      <c r="AW374" s="13" t="s">
        <v>34</v>
      </c>
      <c r="AX374" s="13" t="s">
        <v>81</v>
      </c>
      <c r="AY374" s="236" t="s">
        <v>188</v>
      </c>
    </row>
    <row r="375" s="2" customFormat="1" ht="16.5" customHeight="1">
      <c r="A375" s="40"/>
      <c r="B375" s="41"/>
      <c r="C375" s="237" t="s">
        <v>650</v>
      </c>
      <c r="D375" s="237" t="s">
        <v>207</v>
      </c>
      <c r="E375" s="238" t="s">
        <v>771</v>
      </c>
      <c r="F375" s="239" t="s">
        <v>772</v>
      </c>
      <c r="G375" s="240" t="s">
        <v>267</v>
      </c>
      <c r="H375" s="241">
        <v>10.201000000000001</v>
      </c>
      <c r="I375" s="242"/>
      <c r="J375" s="243">
        <f>ROUND(I375*H375,2)</f>
        <v>0</v>
      </c>
      <c r="K375" s="239" t="s">
        <v>201</v>
      </c>
      <c r="L375" s="244"/>
      <c r="M375" s="245" t="s">
        <v>21</v>
      </c>
      <c r="N375" s="246" t="s">
        <v>44</v>
      </c>
      <c r="O375" s="86"/>
      <c r="P375" s="216">
        <f>O375*H375</f>
        <v>0</v>
      </c>
      <c r="Q375" s="216">
        <v>0.025000000000000001</v>
      </c>
      <c r="R375" s="216">
        <f>Q375*H375</f>
        <v>0.255025</v>
      </c>
      <c r="S375" s="216">
        <v>0</v>
      </c>
      <c r="T375" s="217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8" t="s">
        <v>377</v>
      </c>
      <c r="AT375" s="218" t="s">
        <v>207</v>
      </c>
      <c r="AU375" s="218" t="s">
        <v>83</v>
      </c>
      <c r="AY375" s="19" t="s">
        <v>188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19" t="s">
        <v>81</v>
      </c>
      <c r="BK375" s="219">
        <f>ROUND(I375*H375,2)</f>
        <v>0</v>
      </c>
      <c r="BL375" s="19" t="s">
        <v>283</v>
      </c>
      <c r="BM375" s="218" t="s">
        <v>773</v>
      </c>
    </row>
    <row r="376" s="2" customFormat="1">
      <c r="A376" s="40"/>
      <c r="B376" s="41"/>
      <c r="C376" s="42"/>
      <c r="D376" s="227" t="s">
        <v>223</v>
      </c>
      <c r="E376" s="42"/>
      <c r="F376" s="257" t="s">
        <v>774</v>
      </c>
      <c r="G376" s="42"/>
      <c r="H376" s="42"/>
      <c r="I376" s="222"/>
      <c r="J376" s="42"/>
      <c r="K376" s="42"/>
      <c r="L376" s="46"/>
      <c r="M376" s="223"/>
      <c r="N376" s="224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223</v>
      </c>
      <c r="AU376" s="19" t="s">
        <v>83</v>
      </c>
    </row>
    <row r="377" s="13" customFormat="1">
      <c r="A377" s="13"/>
      <c r="B377" s="225"/>
      <c r="C377" s="226"/>
      <c r="D377" s="227" t="s">
        <v>205</v>
      </c>
      <c r="E377" s="228" t="s">
        <v>21</v>
      </c>
      <c r="F377" s="229" t="s">
        <v>1033</v>
      </c>
      <c r="G377" s="226"/>
      <c r="H377" s="230">
        <v>10.201000000000001</v>
      </c>
      <c r="I377" s="231"/>
      <c r="J377" s="226"/>
      <c r="K377" s="226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205</v>
      </c>
      <c r="AU377" s="236" t="s">
        <v>83</v>
      </c>
      <c r="AV377" s="13" t="s">
        <v>83</v>
      </c>
      <c r="AW377" s="13" t="s">
        <v>34</v>
      </c>
      <c r="AX377" s="13" t="s">
        <v>81</v>
      </c>
      <c r="AY377" s="236" t="s">
        <v>188</v>
      </c>
    </row>
    <row r="378" s="2" customFormat="1" ht="24.15" customHeight="1">
      <c r="A378" s="40"/>
      <c r="B378" s="41"/>
      <c r="C378" s="207" t="s">
        <v>654</v>
      </c>
      <c r="D378" s="207" t="s">
        <v>191</v>
      </c>
      <c r="E378" s="208" t="s">
        <v>1034</v>
      </c>
      <c r="F378" s="209" t="s">
        <v>1035</v>
      </c>
      <c r="G378" s="210" t="s">
        <v>278</v>
      </c>
      <c r="H378" s="211">
        <v>0.61199999999999999</v>
      </c>
      <c r="I378" s="212"/>
      <c r="J378" s="213">
        <f>ROUND(I378*H378,2)</f>
        <v>0</v>
      </c>
      <c r="K378" s="209" t="s">
        <v>201</v>
      </c>
      <c r="L378" s="46"/>
      <c r="M378" s="214" t="s">
        <v>21</v>
      </c>
      <c r="N378" s="215" t="s">
        <v>44</v>
      </c>
      <c r="O378" s="86"/>
      <c r="P378" s="216">
        <f>O378*H378</f>
        <v>0</v>
      </c>
      <c r="Q378" s="216">
        <v>0</v>
      </c>
      <c r="R378" s="216">
        <f>Q378*H378</f>
        <v>0</v>
      </c>
      <c r="S378" s="216">
        <v>0</v>
      </c>
      <c r="T378" s="217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8" t="s">
        <v>283</v>
      </c>
      <c r="AT378" s="218" t="s">
        <v>191</v>
      </c>
      <c r="AU378" s="218" t="s">
        <v>83</v>
      </c>
      <c r="AY378" s="19" t="s">
        <v>188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19" t="s">
        <v>81</v>
      </c>
      <c r="BK378" s="219">
        <f>ROUND(I378*H378,2)</f>
        <v>0</v>
      </c>
      <c r="BL378" s="19" t="s">
        <v>283</v>
      </c>
      <c r="BM378" s="218" t="s">
        <v>1036</v>
      </c>
    </row>
    <row r="379" s="2" customFormat="1">
      <c r="A379" s="40"/>
      <c r="B379" s="41"/>
      <c r="C379" s="42"/>
      <c r="D379" s="220" t="s">
        <v>203</v>
      </c>
      <c r="E379" s="42"/>
      <c r="F379" s="221" t="s">
        <v>1037</v>
      </c>
      <c r="G379" s="42"/>
      <c r="H379" s="42"/>
      <c r="I379" s="222"/>
      <c r="J379" s="42"/>
      <c r="K379" s="42"/>
      <c r="L379" s="46"/>
      <c r="M379" s="223"/>
      <c r="N379" s="224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203</v>
      </c>
      <c r="AU379" s="19" t="s">
        <v>83</v>
      </c>
    </row>
    <row r="380" s="12" customFormat="1" ht="22.8" customHeight="1">
      <c r="A380" s="12"/>
      <c r="B380" s="191"/>
      <c r="C380" s="192"/>
      <c r="D380" s="193" t="s">
        <v>72</v>
      </c>
      <c r="E380" s="205" t="s">
        <v>781</v>
      </c>
      <c r="F380" s="205" t="s">
        <v>782</v>
      </c>
      <c r="G380" s="192"/>
      <c r="H380" s="192"/>
      <c r="I380" s="195"/>
      <c r="J380" s="206">
        <f>BK380</f>
        <v>0</v>
      </c>
      <c r="K380" s="192"/>
      <c r="L380" s="197"/>
      <c r="M380" s="198"/>
      <c r="N380" s="199"/>
      <c r="O380" s="199"/>
      <c r="P380" s="200">
        <f>SUM(P381:P402)</f>
        <v>0</v>
      </c>
      <c r="Q380" s="199"/>
      <c r="R380" s="200">
        <f>SUM(R381:R402)</f>
        <v>0.25802274000000003</v>
      </c>
      <c r="S380" s="199"/>
      <c r="T380" s="201">
        <f>SUM(T381:T402)</f>
        <v>0.13226499999999999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2" t="s">
        <v>83</v>
      </c>
      <c r="AT380" s="203" t="s">
        <v>72</v>
      </c>
      <c r="AU380" s="203" t="s">
        <v>81</v>
      </c>
      <c r="AY380" s="202" t="s">
        <v>188</v>
      </c>
      <c r="BK380" s="204">
        <f>SUM(BK381:BK402)</f>
        <v>0</v>
      </c>
    </row>
    <row r="381" s="2" customFormat="1" ht="16.5" customHeight="1">
      <c r="A381" s="40"/>
      <c r="B381" s="41"/>
      <c r="C381" s="207" t="s">
        <v>659</v>
      </c>
      <c r="D381" s="207" t="s">
        <v>191</v>
      </c>
      <c r="E381" s="208" t="s">
        <v>784</v>
      </c>
      <c r="F381" s="209" t="s">
        <v>785</v>
      </c>
      <c r="G381" s="210" t="s">
        <v>130</v>
      </c>
      <c r="H381" s="211">
        <v>28</v>
      </c>
      <c r="I381" s="212"/>
      <c r="J381" s="213">
        <f>ROUND(I381*H381,2)</f>
        <v>0</v>
      </c>
      <c r="K381" s="209" t="s">
        <v>201</v>
      </c>
      <c r="L381" s="46"/>
      <c r="M381" s="214" t="s">
        <v>21</v>
      </c>
      <c r="N381" s="215" t="s">
        <v>44</v>
      </c>
      <c r="O381" s="86"/>
      <c r="P381" s="216">
        <f>O381*H381</f>
        <v>0</v>
      </c>
      <c r="Q381" s="216">
        <v>0</v>
      </c>
      <c r="R381" s="216">
        <f>Q381*H381</f>
        <v>0</v>
      </c>
      <c r="S381" s="216">
        <v>0.0017700000000000001</v>
      </c>
      <c r="T381" s="217">
        <f>S381*H381</f>
        <v>0.04956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8" t="s">
        <v>283</v>
      </c>
      <c r="AT381" s="218" t="s">
        <v>191</v>
      </c>
      <c r="AU381" s="218" t="s">
        <v>83</v>
      </c>
      <c r="AY381" s="19" t="s">
        <v>188</v>
      </c>
      <c r="BE381" s="219">
        <f>IF(N381="základní",J381,0)</f>
        <v>0</v>
      </c>
      <c r="BF381" s="219">
        <f>IF(N381="snížená",J381,0)</f>
        <v>0</v>
      </c>
      <c r="BG381" s="219">
        <f>IF(N381="zákl. přenesená",J381,0)</f>
        <v>0</v>
      </c>
      <c r="BH381" s="219">
        <f>IF(N381="sníž. přenesená",J381,0)</f>
        <v>0</v>
      </c>
      <c r="BI381" s="219">
        <f>IF(N381="nulová",J381,0)</f>
        <v>0</v>
      </c>
      <c r="BJ381" s="19" t="s">
        <v>81</v>
      </c>
      <c r="BK381" s="219">
        <f>ROUND(I381*H381,2)</f>
        <v>0</v>
      </c>
      <c r="BL381" s="19" t="s">
        <v>283</v>
      </c>
      <c r="BM381" s="218" t="s">
        <v>786</v>
      </c>
    </row>
    <row r="382" s="2" customFormat="1">
      <c r="A382" s="40"/>
      <c r="B382" s="41"/>
      <c r="C382" s="42"/>
      <c r="D382" s="220" t="s">
        <v>203</v>
      </c>
      <c r="E382" s="42"/>
      <c r="F382" s="221" t="s">
        <v>787</v>
      </c>
      <c r="G382" s="42"/>
      <c r="H382" s="42"/>
      <c r="I382" s="222"/>
      <c r="J382" s="42"/>
      <c r="K382" s="42"/>
      <c r="L382" s="46"/>
      <c r="M382" s="223"/>
      <c r="N382" s="224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203</v>
      </c>
      <c r="AU382" s="19" t="s">
        <v>83</v>
      </c>
    </row>
    <row r="383" s="2" customFormat="1" ht="16.5" customHeight="1">
      <c r="A383" s="40"/>
      <c r="B383" s="41"/>
      <c r="C383" s="207" t="s">
        <v>661</v>
      </c>
      <c r="D383" s="207" t="s">
        <v>191</v>
      </c>
      <c r="E383" s="208" t="s">
        <v>790</v>
      </c>
      <c r="F383" s="209" t="s">
        <v>791</v>
      </c>
      <c r="G383" s="210" t="s">
        <v>130</v>
      </c>
      <c r="H383" s="211">
        <v>28</v>
      </c>
      <c r="I383" s="212"/>
      <c r="J383" s="213">
        <f>ROUND(I383*H383,2)</f>
        <v>0</v>
      </c>
      <c r="K383" s="209" t="s">
        <v>21</v>
      </c>
      <c r="L383" s="46"/>
      <c r="M383" s="214" t="s">
        <v>21</v>
      </c>
      <c r="N383" s="215" t="s">
        <v>44</v>
      </c>
      <c r="O383" s="86"/>
      <c r="P383" s="216">
        <f>O383*H383</f>
        <v>0</v>
      </c>
      <c r="Q383" s="216">
        <v>0</v>
      </c>
      <c r="R383" s="216">
        <f>Q383*H383</f>
        <v>0</v>
      </c>
      <c r="S383" s="216">
        <v>0.00191</v>
      </c>
      <c r="T383" s="217">
        <f>S383*H383</f>
        <v>0.05348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8" t="s">
        <v>283</v>
      </c>
      <c r="AT383" s="218" t="s">
        <v>191</v>
      </c>
      <c r="AU383" s="218" t="s">
        <v>83</v>
      </c>
      <c r="AY383" s="19" t="s">
        <v>188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19" t="s">
        <v>81</v>
      </c>
      <c r="BK383" s="219">
        <f>ROUND(I383*H383,2)</f>
        <v>0</v>
      </c>
      <c r="BL383" s="19" t="s">
        <v>283</v>
      </c>
      <c r="BM383" s="218" t="s">
        <v>792</v>
      </c>
    </row>
    <row r="384" s="2" customFormat="1" ht="16.5" customHeight="1">
      <c r="A384" s="40"/>
      <c r="B384" s="41"/>
      <c r="C384" s="207" t="s">
        <v>666</v>
      </c>
      <c r="D384" s="207" t="s">
        <v>191</v>
      </c>
      <c r="E384" s="208" t="s">
        <v>794</v>
      </c>
      <c r="F384" s="209" t="s">
        <v>795</v>
      </c>
      <c r="G384" s="210" t="s">
        <v>130</v>
      </c>
      <c r="H384" s="211">
        <v>16.699999999999999</v>
      </c>
      <c r="I384" s="212"/>
      <c r="J384" s="213">
        <f>ROUND(I384*H384,2)</f>
        <v>0</v>
      </c>
      <c r="K384" s="209" t="s">
        <v>201</v>
      </c>
      <c r="L384" s="46"/>
      <c r="M384" s="214" t="s">
        <v>21</v>
      </c>
      <c r="N384" s="215" t="s">
        <v>44</v>
      </c>
      <c r="O384" s="86"/>
      <c r="P384" s="216">
        <f>O384*H384</f>
        <v>0</v>
      </c>
      <c r="Q384" s="216">
        <v>0</v>
      </c>
      <c r="R384" s="216">
        <f>Q384*H384</f>
        <v>0</v>
      </c>
      <c r="S384" s="216">
        <v>0.00175</v>
      </c>
      <c r="T384" s="217">
        <f>S384*H384</f>
        <v>0.029225000000000001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8" t="s">
        <v>283</v>
      </c>
      <c r="AT384" s="218" t="s">
        <v>191</v>
      </c>
      <c r="AU384" s="218" t="s">
        <v>83</v>
      </c>
      <c r="AY384" s="19" t="s">
        <v>188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19" t="s">
        <v>81</v>
      </c>
      <c r="BK384" s="219">
        <f>ROUND(I384*H384,2)</f>
        <v>0</v>
      </c>
      <c r="BL384" s="19" t="s">
        <v>283</v>
      </c>
      <c r="BM384" s="218" t="s">
        <v>796</v>
      </c>
    </row>
    <row r="385" s="2" customFormat="1">
      <c r="A385" s="40"/>
      <c r="B385" s="41"/>
      <c r="C385" s="42"/>
      <c r="D385" s="220" t="s">
        <v>203</v>
      </c>
      <c r="E385" s="42"/>
      <c r="F385" s="221" t="s">
        <v>797</v>
      </c>
      <c r="G385" s="42"/>
      <c r="H385" s="42"/>
      <c r="I385" s="222"/>
      <c r="J385" s="42"/>
      <c r="K385" s="42"/>
      <c r="L385" s="46"/>
      <c r="M385" s="223"/>
      <c r="N385" s="224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203</v>
      </c>
      <c r="AU385" s="19" t="s">
        <v>83</v>
      </c>
    </row>
    <row r="386" s="13" customFormat="1">
      <c r="A386" s="13"/>
      <c r="B386" s="225"/>
      <c r="C386" s="226"/>
      <c r="D386" s="227" t="s">
        <v>205</v>
      </c>
      <c r="E386" s="228" t="s">
        <v>21</v>
      </c>
      <c r="F386" s="229" t="s">
        <v>1038</v>
      </c>
      <c r="G386" s="226"/>
      <c r="H386" s="230">
        <v>16.699999999999999</v>
      </c>
      <c r="I386" s="231"/>
      <c r="J386" s="226"/>
      <c r="K386" s="226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205</v>
      </c>
      <c r="AU386" s="236" t="s">
        <v>83</v>
      </c>
      <c r="AV386" s="13" t="s">
        <v>83</v>
      </c>
      <c r="AW386" s="13" t="s">
        <v>34</v>
      </c>
      <c r="AX386" s="13" t="s">
        <v>81</v>
      </c>
      <c r="AY386" s="236" t="s">
        <v>188</v>
      </c>
    </row>
    <row r="387" s="2" customFormat="1" ht="16.5" customHeight="1">
      <c r="A387" s="40"/>
      <c r="B387" s="41"/>
      <c r="C387" s="207" t="s">
        <v>669</v>
      </c>
      <c r="D387" s="207" t="s">
        <v>191</v>
      </c>
      <c r="E387" s="208" t="s">
        <v>800</v>
      </c>
      <c r="F387" s="209" t="s">
        <v>801</v>
      </c>
      <c r="G387" s="210" t="s">
        <v>130</v>
      </c>
      <c r="H387" s="211">
        <v>4</v>
      </c>
      <c r="I387" s="212"/>
      <c r="J387" s="213">
        <f>ROUND(I387*H387,2)</f>
        <v>0</v>
      </c>
      <c r="K387" s="209" t="s">
        <v>21</v>
      </c>
      <c r="L387" s="46"/>
      <c r="M387" s="214" t="s">
        <v>21</v>
      </c>
      <c r="N387" s="215" t="s">
        <v>44</v>
      </c>
      <c r="O387" s="86"/>
      <c r="P387" s="216">
        <f>O387*H387</f>
        <v>0</v>
      </c>
      <c r="Q387" s="216">
        <v>0.0022000000000000001</v>
      </c>
      <c r="R387" s="216">
        <f>Q387*H387</f>
        <v>0.0088000000000000005</v>
      </c>
      <c r="S387" s="216">
        <v>0</v>
      </c>
      <c r="T387" s="217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8" t="s">
        <v>283</v>
      </c>
      <c r="AT387" s="218" t="s">
        <v>191</v>
      </c>
      <c r="AU387" s="218" t="s">
        <v>83</v>
      </c>
      <c r="AY387" s="19" t="s">
        <v>188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19" t="s">
        <v>81</v>
      </c>
      <c r="BK387" s="219">
        <f>ROUND(I387*H387,2)</f>
        <v>0</v>
      </c>
      <c r="BL387" s="19" t="s">
        <v>283</v>
      </c>
      <c r="BM387" s="218" t="s">
        <v>802</v>
      </c>
    </row>
    <row r="388" s="2" customFormat="1">
      <c r="A388" s="40"/>
      <c r="B388" s="41"/>
      <c r="C388" s="42"/>
      <c r="D388" s="227" t="s">
        <v>223</v>
      </c>
      <c r="E388" s="42"/>
      <c r="F388" s="257" t="s">
        <v>803</v>
      </c>
      <c r="G388" s="42"/>
      <c r="H388" s="42"/>
      <c r="I388" s="222"/>
      <c r="J388" s="42"/>
      <c r="K388" s="42"/>
      <c r="L388" s="46"/>
      <c r="M388" s="223"/>
      <c r="N388" s="224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223</v>
      </c>
      <c r="AU388" s="19" t="s">
        <v>83</v>
      </c>
    </row>
    <row r="389" s="2" customFormat="1" ht="16.5" customHeight="1">
      <c r="A389" s="40"/>
      <c r="B389" s="41"/>
      <c r="C389" s="207" t="s">
        <v>681</v>
      </c>
      <c r="D389" s="207" t="s">
        <v>191</v>
      </c>
      <c r="E389" s="208" t="s">
        <v>805</v>
      </c>
      <c r="F389" s="209" t="s">
        <v>806</v>
      </c>
      <c r="G389" s="210" t="s">
        <v>130</v>
      </c>
      <c r="H389" s="211">
        <v>11</v>
      </c>
      <c r="I389" s="212"/>
      <c r="J389" s="213">
        <f>ROUND(I389*H389,2)</f>
        <v>0</v>
      </c>
      <c r="K389" s="209" t="s">
        <v>21</v>
      </c>
      <c r="L389" s="46"/>
      <c r="M389" s="214" t="s">
        <v>21</v>
      </c>
      <c r="N389" s="215" t="s">
        <v>44</v>
      </c>
      <c r="O389" s="86"/>
      <c r="P389" s="216">
        <f>O389*H389</f>
        <v>0</v>
      </c>
      <c r="Q389" s="216">
        <v>0.0022880000000000001</v>
      </c>
      <c r="R389" s="216">
        <f>Q389*H389</f>
        <v>0.025168000000000003</v>
      </c>
      <c r="S389" s="216">
        <v>0</v>
      </c>
      <c r="T389" s="217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8" t="s">
        <v>283</v>
      </c>
      <c r="AT389" s="218" t="s">
        <v>191</v>
      </c>
      <c r="AU389" s="218" t="s">
        <v>83</v>
      </c>
      <c r="AY389" s="19" t="s">
        <v>188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19" t="s">
        <v>81</v>
      </c>
      <c r="BK389" s="219">
        <f>ROUND(I389*H389,2)</f>
        <v>0</v>
      </c>
      <c r="BL389" s="19" t="s">
        <v>283</v>
      </c>
      <c r="BM389" s="218" t="s">
        <v>1039</v>
      </c>
    </row>
    <row r="390" s="2" customFormat="1">
      <c r="A390" s="40"/>
      <c r="B390" s="41"/>
      <c r="C390" s="42"/>
      <c r="D390" s="227" t="s">
        <v>223</v>
      </c>
      <c r="E390" s="42"/>
      <c r="F390" s="257" t="s">
        <v>803</v>
      </c>
      <c r="G390" s="42"/>
      <c r="H390" s="42"/>
      <c r="I390" s="222"/>
      <c r="J390" s="42"/>
      <c r="K390" s="42"/>
      <c r="L390" s="46"/>
      <c r="M390" s="223"/>
      <c r="N390" s="224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223</v>
      </c>
      <c r="AU390" s="19" t="s">
        <v>83</v>
      </c>
    </row>
    <row r="391" s="2" customFormat="1" ht="21.75" customHeight="1">
      <c r="A391" s="40"/>
      <c r="B391" s="41"/>
      <c r="C391" s="207" t="s">
        <v>684</v>
      </c>
      <c r="D391" s="207" t="s">
        <v>191</v>
      </c>
      <c r="E391" s="208" t="s">
        <v>817</v>
      </c>
      <c r="F391" s="209" t="s">
        <v>818</v>
      </c>
      <c r="G391" s="210" t="s">
        <v>130</v>
      </c>
      <c r="H391" s="211">
        <v>28</v>
      </c>
      <c r="I391" s="212"/>
      <c r="J391" s="213">
        <f>ROUND(I391*H391,2)</f>
        <v>0</v>
      </c>
      <c r="K391" s="209" t="s">
        <v>21</v>
      </c>
      <c r="L391" s="46"/>
      <c r="M391" s="214" t="s">
        <v>21</v>
      </c>
      <c r="N391" s="215" t="s">
        <v>44</v>
      </c>
      <c r="O391" s="86"/>
      <c r="P391" s="216">
        <f>O391*H391</f>
        <v>0</v>
      </c>
      <c r="Q391" s="216">
        <v>0.0035000000000000001</v>
      </c>
      <c r="R391" s="216">
        <f>Q391*H391</f>
        <v>0.098000000000000004</v>
      </c>
      <c r="S391" s="216">
        <v>0</v>
      </c>
      <c r="T391" s="217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8" t="s">
        <v>283</v>
      </c>
      <c r="AT391" s="218" t="s">
        <v>191</v>
      </c>
      <c r="AU391" s="218" t="s">
        <v>83</v>
      </c>
      <c r="AY391" s="19" t="s">
        <v>188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19" t="s">
        <v>81</v>
      </c>
      <c r="BK391" s="219">
        <f>ROUND(I391*H391,2)</f>
        <v>0</v>
      </c>
      <c r="BL391" s="19" t="s">
        <v>283</v>
      </c>
      <c r="BM391" s="218" t="s">
        <v>819</v>
      </c>
    </row>
    <row r="392" s="2" customFormat="1">
      <c r="A392" s="40"/>
      <c r="B392" s="41"/>
      <c r="C392" s="42"/>
      <c r="D392" s="227" t="s">
        <v>223</v>
      </c>
      <c r="E392" s="42"/>
      <c r="F392" s="257" t="s">
        <v>820</v>
      </c>
      <c r="G392" s="42"/>
      <c r="H392" s="42"/>
      <c r="I392" s="222"/>
      <c r="J392" s="42"/>
      <c r="K392" s="42"/>
      <c r="L392" s="46"/>
      <c r="M392" s="223"/>
      <c r="N392" s="224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223</v>
      </c>
      <c r="AU392" s="19" t="s">
        <v>83</v>
      </c>
    </row>
    <row r="393" s="2" customFormat="1" ht="16.5" customHeight="1">
      <c r="A393" s="40"/>
      <c r="B393" s="41"/>
      <c r="C393" s="207" t="s">
        <v>695</v>
      </c>
      <c r="D393" s="207" t="s">
        <v>191</v>
      </c>
      <c r="E393" s="208" t="s">
        <v>826</v>
      </c>
      <c r="F393" s="209" t="s">
        <v>827</v>
      </c>
      <c r="G393" s="210" t="s">
        <v>130</v>
      </c>
      <c r="H393" s="211">
        <v>28</v>
      </c>
      <c r="I393" s="212"/>
      <c r="J393" s="213">
        <f>ROUND(I393*H393,2)</f>
        <v>0</v>
      </c>
      <c r="K393" s="209" t="s">
        <v>21</v>
      </c>
      <c r="L393" s="46"/>
      <c r="M393" s="214" t="s">
        <v>21</v>
      </c>
      <c r="N393" s="215" t="s">
        <v>44</v>
      </c>
      <c r="O393" s="86"/>
      <c r="P393" s="216">
        <f>O393*H393</f>
        <v>0</v>
      </c>
      <c r="Q393" s="216">
        <v>0.0043299999999999996</v>
      </c>
      <c r="R393" s="216">
        <f>Q393*H393</f>
        <v>0.12123999999999999</v>
      </c>
      <c r="S393" s="216">
        <v>0</v>
      </c>
      <c r="T393" s="217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8" t="s">
        <v>283</v>
      </c>
      <c r="AT393" s="218" t="s">
        <v>191</v>
      </c>
      <c r="AU393" s="218" t="s">
        <v>83</v>
      </c>
      <c r="AY393" s="19" t="s">
        <v>188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19" t="s">
        <v>81</v>
      </c>
      <c r="BK393" s="219">
        <f>ROUND(I393*H393,2)</f>
        <v>0</v>
      </c>
      <c r="BL393" s="19" t="s">
        <v>283</v>
      </c>
      <c r="BM393" s="218" t="s">
        <v>828</v>
      </c>
    </row>
    <row r="394" s="2" customFormat="1">
      <c r="A394" s="40"/>
      <c r="B394" s="41"/>
      <c r="C394" s="42"/>
      <c r="D394" s="227" t="s">
        <v>223</v>
      </c>
      <c r="E394" s="42"/>
      <c r="F394" s="257" t="s">
        <v>803</v>
      </c>
      <c r="G394" s="42"/>
      <c r="H394" s="42"/>
      <c r="I394" s="222"/>
      <c r="J394" s="42"/>
      <c r="K394" s="42"/>
      <c r="L394" s="46"/>
      <c r="M394" s="223"/>
      <c r="N394" s="224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223</v>
      </c>
      <c r="AU394" s="19" t="s">
        <v>83</v>
      </c>
    </row>
    <row r="395" s="2" customFormat="1" ht="16.5" customHeight="1">
      <c r="A395" s="40"/>
      <c r="B395" s="41"/>
      <c r="C395" s="207" t="s">
        <v>704</v>
      </c>
      <c r="D395" s="207" t="s">
        <v>191</v>
      </c>
      <c r="E395" s="208" t="s">
        <v>725</v>
      </c>
      <c r="F395" s="209" t="s">
        <v>726</v>
      </c>
      <c r="G395" s="210" t="s">
        <v>194</v>
      </c>
      <c r="H395" s="211">
        <v>2</v>
      </c>
      <c r="I395" s="212"/>
      <c r="J395" s="213">
        <f>ROUND(I395*H395,2)</f>
        <v>0</v>
      </c>
      <c r="K395" s="209" t="s">
        <v>21</v>
      </c>
      <c r="L395" s="46"/>
      <c r="M395" s="214" t="s">
        <v>21</v>
      </c>
      <c r="N395" s="215" t="s">
        <v>44</v>
      </c>
      <c r="O395" s="86"/>
      <c r="P395" s="216">
        <f>O395*H395</f>
        <v>0</v>
      </c>
      <c r="Q395" s="216">
        <v>0</v>
      </c>
      <c r="R395" s="216">
        <f>Q395*H395</f>
        <v>0</v>
      </c>
      <c r="S395" s="216">
        <v>0</v>
      </c>
      <c r="T395" s="217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8" t="s">
        <v>283</v>
      </c>
      <c r="AT395" s="218" t="s">
        <v>191</v>
      </c>
      <c r="AU395" s="218" t="s">
        <v>83</v>
      </c>
      <c r="AY395" s="19" t="s">
        <v>188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19" t="s">
        <v>81</v>
      </c>
      <c r="BK395" s="219">
        <f>ROUND(I395*H395,2)</f>
        <v>0</v>
      </c>
      <c r="BL395" s="19" t="s">
        <v>283</v>
      </c>
      <c r="BM395" s="218" t="s">
        <v>1040</v>
      </c>
    </row>
    <row r="396" s="2" customFormat="1">
      <c r="A396" s="40"/>
      <c r="B396" s="41"/>
      <c r="C396" s="42"/>
      <c r="D396" s="227" t="s">
        <v>223</v>
      </c>
      <c r="E396" s="42"/>
      <c r="F396" s="257" t="s">
        <v>728</v>
      </c>
      <c r="G396" s="42"/>
      <c r="H396" s="42"/>
      <c r="I396" s="222"/>
      <c r="J396" s="42"/>
      <c r="K396" s="42"/>
      <c r="L396" s="46"/>
      <c r="M396" s="223"/>
      <c r="N396" s="224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223</v>
      </c>
      <c r="AU396" s="19" t="s">
        <v>83</v>
      </c>
    </row>
    <row r="397" s="2" customFormat="1" ht="16.5" customHeight="1">
      <c r="A397" s="40"/>
      <c r="B397" s="41"/>
      <c r="C397" s="207" t="s">
        <v>710</v>
      </c>
      <c r="D397" s="207" t="s">
        <v>191</v>
      </c>
      <c r="E397" s="208" t="s">
        <v>1041</v>
      </c>
      <c r="F397" s="209" t="s">
        <v>1042</v>
      </c>
      <c r="G397" s="210" t="s">
        <v>130</v>
      </c>
      <c r="H397" s="211">
        <v>1</v>
      </c>
      <c r="I397" s="212"/>
      <c r="J397" s="213">
        <f>ROUND(I397*H397,2)</f>
        <v>0</v>
      </c>
      <c r="K397" s="209" t="s">
        <v>21</v>
      </c>
      <c r="L397" s="46"/>
      <c r="M397" s="214" t="s">
        <v>21</v>
      </c>
      <c r="N397" s="215" t="s">
        <v>44</v>
      </c>
      <c r="O397" s="86"/>
      <c r="P397" s="216">
        <f>O397*H397</f>
        <v>0</v>
      </c>
      <c r="Q397" s="216">
        <v>0.0028322</v>
      </c>
      <c r="R397" s="216">
        <f>Q397*H397</f>
        <v>0.0028322</v>
      </c>
      <c r="S397" s="216">
        <v>0</v>
      </c>
      <c r="T397" s="217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8" t="s">
        <v>283</v>
      </c>
      <c r="AT397" s="218" t="s">
        <v>191</v>
      </c>
      <c r="AU397" s="218" t="s">
        <v>83</v>
      </c>
      <c r="AY397" s="19" t="s">
        <v>188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19" t="s">
        <v>81</v>
      </c>
      <c r="BK397" s="219">
        <f>ROUND(I397*H397,2)</f>
        <v>0</v>
      </c>
      <c r="BL397" s="19" t="s">
        <v>283</v>
      </c>
      <c r="BM397" s="218" t="s">
        <v>1043</v>
      </c>
    </row>
    <row r="398" s="2" customFormat="1">
      <c r="A398" s="40"/>
      <c r="B398" s="41"/>
      <c r="C398" s="42"/>
      <c r="D398" s="227" t="s">
        <v>223</v>
      </c>
      <c r="E398" s="42"/>
      <c r="F398" s="257" t="s">
        <v>803</v>
      </c>
      <c r="G398" s="42"/>
      <c r="H398" s="42"/>
      <c r="I398" s="222"/>
      <c r="J398" s="42"/>
      <c r="K398" s="42"/>
      <c r="L398" s="46"/>
      <c r="M398" s="223"/>
      <c r="N398" s="224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223</v>
      </c>
      <c r="AU398" s="19" t="s">
        <v>83</v>
      </c>
    </row>
    <row r="399" s="2" customFormat="1" ht="16.5" customHeight="1">
      <c r="A399" s="40"/>
      <c r="B399" s="41"/>
      <c r="C399" s="207" t="s">
        <v>718</v>
      </c>
      <c r="D399" s="207" t="s">
        <v>191</v>
      </c>
      <c r="E399" s="208" t="s">
        <v>1044</v>
      </c>
      <c r="F399" s="209" t="s">
        <v>1045</v>
      </c>
      <c r="G399" s="210" t="s">
        <v>130</v>
      </c>
      <c r="H399" s="211">
        <v>0.69999999999999996</v>
      </c>
      <c r="I399" s="212"/>
      <c r="J399" s="213">
        <f>ROUND(I399*H399,2)</f>
        <v>0</v>
      </c>
      <c r="K399" s="209" t="s">
        <v>21</v>
      </c>
      <c r="L399" s="46"/>
      <c r="M399" s="214" t="s">
        <v>21</v>
      </c>
      <c r="N399" s="215" t="s">
        <v>44</v>
      </c>
      <c r="O399" s="86"/>
      <c r="P399" s="216">
        <f>O399*H399</f>
        <v>0</v>
      </c>
      <c r="Q399" s="216">
        <v>0.0028322</v>
      </c>
      <c r="R399" s="216">
        <f>Q399*H399</f>
        <v>0.0019825400000000001</v>
      </c>
      <c r="S399" s="216">
        <v>0</v>
      </c>
      <c r="T399" s="217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8" t="s">
        <v>283</v>
      </c>
      <c r="AT399" s="218" t="s">
        <v>191</v>
      </c>
      <c r="AU399" s="218" t="s">
        <v>83</v>
      </c>
      <c r="AY399" s="19" t="s">
        <v>188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19" t="s">
        <v>81</v>
      </c>
      <c r="BK399" s="219">
        <f>ROUND(I399*H399,2)</f>
        <v>0</v>
      </c>
      <c r="BL399" s="19" t="s">
        <v>283</v>
      </c>
      <c r="BM399" s="218" t="s">
        <v>1046</v>
      </c>
    </row>
    <row r="400" s="2" customFormat="1">
      <c r="A400" s="40"/>
      <c r="B400" s="41"/>
      <c r="C400" s="42"/>
      <c r="D400" s="227" t="s">
        <v>223</v>
      </c>
      <c r="E400" s="42"/>
      <c r="F400" s="257" t="s">
        <v>803</v>
      </c>
      <c r="G400" s="42"/>
      <c r="H400" s="42"/>
      <c r="I400" s="222"/>
      <c r="J400" s="42"/>
      <c r="K400" s="42"/>
      <c r="L400" s="46"/>
      <c r="M400" s="223"/>
      <c r="N400" s="224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223</v>
      </c>
      <c r="AU400" s="19" t="s">
        <v>83</v>
      </c>
    </row>
    <row r="401" s="2" customFormat="1" ht="24.15" customHeight="1">
      <c r="A401" s="40"/>
      <c r="B401" s="41"/>
      <c r="C401" s="207" t="s">
        <v>724</v>
      </c>
      <c r="D401" s="207" t="s">
        <v>191</v>
      </c>
      <c r="E401" s="208" t="s">
        <v>1047</v>
      </c>
      <c r="F401" s="209" t="s">
        <v>1048</v>
      </c>
      <c r="G401" s="210" t="s">
        <v>278</v>
      </c>
      <c r="H401" s="211">
        <v>0.25800000000000001</v>
      </c>
      <c r="I401" s="212"/>
      <c r="J401" s="213">
        <f>ROUND(I401*H401,2)</f>
        <v>0</v>
      </c>
      <c r="K401" s="209" t="s">
        <v>201</v>
      </c>
      <c r="L401" s="46"/>
      <c r="M401" s="214" t="s">
        <v>21</v>
      </c>
      <c r="N401" s="215" t="s">
        <v>44</v>
      </c>
      <c r="O401" s="86"/>
      <c r="P401" s="216">
        <f>O401*H401</f>
        <v>0</v>
      </c>
      <c r="Q401" s="216">
        <v>0</v>
      </c>
      <c r="R401" s="216">
        <f>Q401*H401</f>
        <v>0</v>
      </c>
      <c r="S401" s="216">
        <v>0</v>
      </c>
      <c r="T401" s="217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8" t="s">
        <v>283</v>
      </c>
      <c r="AT401" s="218" t="s">
        <v>191</v>
      </c>
      <c r="AU401" s="218" t="s">
        <v>83</v>
      </c>
      <c r="AY401" s="19" t="s">
        <v>188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19" t="s">
        <v>81</v>
      </c>
      <c r="BK401" s="219">
        <f>ROUND(I401*H401,2)</f>
        <v>0</v>
      </c>
      <c r="BL401" s="19" t="s">
        <v>283</v>
      </c>
      <c r="BM401" s="218" t="s">
        <v>1049</v>
      </c>
    </row>
    <row r="402" s="2" customFormat="1">
      <c r="A402" s="40"/>
      <c r="B402" s="41"/>
      <c r="C402" s="42"/>
      <c r="D402" s="220" t="s">
        <v>203</v>
      </c>
      <c r="E402" s="42"/>
      <c r="F402" s="221" t="s">
        <v>1050</v>
      </c>
      <c r="G402" s="42"/>
      <c r="H402" s="42"/>
      <c r="I402" s="222"/>
      <c r="J402" s="42"/>
      <c r="K402" s="42"/>
      <c r="L402" s="46"/>
      <c r="M402" s="223"/>
      <c r="N402" s="224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203</v>
      </c>
      <c r="AU402" s="19" t="s">
        <v>83</v>
      </c>
    </row>
    <row r="403" s="12" customFormat="1" ht="22.8" customHeight="1">
      <c r="A403" s="12"/>
      <c r="B403" s="191"/>
      <c r="C403" s="192"/>
      <c r="D403" s="193" t="s">
        <v>72</v>
      </c>
      <c r="E403" s="205" t="s">
        <v>872</v>
      </c>
      <c r="F403" s="205" t="s">
        <v>873</v>
      </c>
      <c r="G403" s="192"/>
      <c r="H403" s="192"/>
      <c r="I403" s="195"/>
      <c r="J403" s="206">
        <f>BK403</f>
        <v>0</v>
      </c>
      <c r="K403" s="192"/>
      <c r="L403" s="197"/>
      <c r="M403" s="198"/>
      <c r="N403" s="199"/>
      <c r="O403" s="199"/>
      <c r="P403" s="200">
        <f>SUM(P404:P414)</f>
        <v>0</v>
      </c>
      <c r="Q403" s="199"/>
      <c r="R403" s="200">
        <f>SUM(R404:R414)</f>
        <v>0.017965679999999998</v>
      </c>
      <c r="S403" s="199"/>
      <c r="T403" s="201">
        <f>SUM(T404:T414)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2" t="s">
        <v>83</v>
      </c>
      <c r="AT403" s="203" t="s">
        <v>72</v>
      </c>
      <c r="AU403" s="203" t="s">
        <v>81</v>
      </c>
      <c r="AY403" s="202" t="s">
        <v>188</v>
      </c>
      <c r="BK403" s="204">
        <f>SUM(BK404:BK414)</f>
        <v>0</v>
      </c>
    </row>
    <row r="404" s="2" customFormat="1" ht="24.15" customHeight="1">
      <c r="A404" s="40"/>
      <c r="B404" s="41"/>
      <c r="C404" s="207" t="s">
        <v>729</v>
      </c>
      <c r="D404" s="207" t="s">
        <v>191</v>
      </c>
      <c r="E404" s="208" t="s">
        <v>875</v>
      </c>
      <c r="F404" s="209" t="s">
        <v>876</v>
      </c>
      <c r="G404" s="210" t="s">
        <v>194</v>
      </c>
      <c r="H404" s="211">
        <v>5</v>
      </c>
      <c r="I404" s="212"/>
      <c r="J404" s="213">
        <f>ROUND(I404*H404,2)</f>
        <v>0</v>
      </c>
      <c r="K404" s="209" t="s">
        <v>201</v>
      </c>
      <c r="L404" s="46"/>
      <c r="M404" s="214" t="s">
        <v>21</v>
      </c>
      <c r="N404" s="215" t="s">
        <v>44</v>
      </c>
      <c r="O404" s="86"/>
      <c r="P404" s="216">
        <f>O404*H404</f>
        <v>0</v>
      </c>
      <c r="Q404" s="216">
        <v>0.00017000000000000001</v>
      </c>
      <c r="R404" s="216">
        <f>Q404*H404</f>
        <v>0.00085000000000000006</v>
      </c>
      <c r="S404" s="216">
        <v>0</v>
      </c>
      <c r="T404" s="217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8" t="s">
        <v>283</v>
      </c>
      <c r="AT404" s="218" t="s">
        <v>191</v>
      </c>
      <c r="AU404" s="218" t="s">
        <v>83</v>
      </c>
      <c r="AY404" s="19" t="s">
        <v>188</v>
      </c>
      <c r="BE404" s="219">
        <f>IF(N404="základní",J404,0)</f>
        <v>0</v>
      </c>
      <c r="BF404" s="219">
        <f>IF(N404="snížená",J404,0)</f>
        <v>0</v>
      </c>
      <c r="BG404" s="219">
        <f>IF(N404="zákl. přenesená",J404,0)</f>
        <v>0</v>
      </c>
      <c r="BH404" s="219">
        <f>IF(N404="sníž. přenesená",J404,0)</f>
        <v>0</v>
      </c>
      <c r="BI404" s="219">
        <f>IF(N404="nulová",J404,0)</f>
        <v>0</v>
      </c>
      <c r="BJ404" s="19" t="s">
        <v>81</v>
      </c>
      <c r="BK404" s="219">
        <f>ROUND(I404*H404,2)</f>
        <v>0</v>
      </c>
      <c r="BL404" s="19" t="s">
        <v>283</v>
      </c>
      <c r="BM404" s="218" t="s">
        <v>877</v>
      </c>
    </row>
    <row r="405" s="2" customFormat="1">
      <c r="A405" s="40"/>
      <c r="B405" s="41"/>
      <c r="C405" s="42"/>
      <c r="D405" s="220" t="s">
        <v>203</v>
      </c>
      <c r="E405" s="42"/>
      <c r="F405" s="221" t="s">
        <v>878</v>
      </c>
      <c r="G405" s="42"/>
      <c r="H405" s="42"/>
      <c r="I405" s="222"/>
      <c r="J405" s="42"/>
      <c r="K405" s="42"/>
      <c r="L405" s="46"/>
      <c r="M405" s="223"/>
      <c r="N405" s="224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203</v>
      </c>
      <c r="AU405" s="19" t="s">
        <v>83</v>
      </c>
    </row>
    <row r="406" s="2" customFormat="1" ht="16.5" customHeight="1">
      <c r="A406" s="40"/>
      <c r="B406" s="41"/>
      <c r="C406" s="237" t="s">
        <v>738</v>
      </c>
      <c r="D406" s="237" t="s">
        <v>207</v>
      </c>
      <c r="E406" s="238" t="s">
        <v>880</v>
      </c>
      <c r="F406" s="239" t="s">
        <v>881</v>
      </c>
      <c r="G406" s="240" t="s">
        <v>194</v>
      </c>
      <c r="H406" s="241">
        <v>5</v>
      </c>
      <c r="I406" s="242"/>
      <c r="J406" s="243">
        <f>ROUND(I406*H406,2)</f>
        <v>0</v>
      </c>
      <c r="K406" s="239" t="s">
        <v>201</v>
      </c>
      <c r="L406" s="244"/>
      <c r="M406" s="245" t="s">
        <v>21</v>
      </c>
      <c r="N406" s="246" t="s">
        <v>44</v>
      </c>
      <c r="O406" s="86"/>
      <c r="P406" s="216">
        <f>O406*H406</f>
        <v>0</v>
      </c>
      <c r="Q406" s="216">
        <v>0.0027699999999999999</v>
      </c>
      <c r="R406" s="216">
        <f>Q406*H406</f>
        <v>0.01385</v>
      </c>
      <c r="S406" s="216">
        <v>0</v>
      </c>
      <c r="T406" s="217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8" t="s">
        <v>377</v>
      </c>
      <c r="AT406" s="218" t="s">
        <v>207</v>
      </c>
      <c r="AU406" s="218" t="s">
        <v>83</v>
      </c>
      <c r="AY406" s="19" t="s">
        <v>188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19" t="s">
        <v>81</v>
      </c>
      <c r="BK406" s="219">
        <f>ROUND(I406*H406,2)</f>
        <v>0</v>
      </c>
      <c r="BL406" s="19" t="s">
        <v>283</v>
      </c>
      <c r="BM406" s="218" t="s">
        <v>882</v>
      </c>
    </row>
    <row r="407" s="2" customFormat="1" ht="24.15" customHeight="1">
      <c r="A407" s="40"/>
      <c r="B407" s="41"/>
      <c r="C407" s="207" t="s">
        <v>745</v>
      </c>
      <c r="D407" s="207" t="s">
        <v>191</v>
      </c>
      <c r="E407" s="208" t="s">
        <v>884</v>
      </c>
      <c r="F407" s="209" t="s">
        <v>885</v>
      </c>
      <c r="G407" s="210" t="s">
        <v>194</v>
      </c>
      <c r="H407" s="211">
        <v>4</v>
      </c>
      <c r="I407" s="212"/>
      <c r="J407" s="213">
        <f>ROUND(I407*H407,2)</f>
        <v>0</v>
      </c>
      <c r="K407" s="209" t="s">
        <v>201</v>
      </c>
      <c r="L407" s="46"/>
      <c r="M407" s="214" t="s">
        <v>21</v>
      </c>
      <c r="N407" s="215" t="s">
        <v>44</v>
      </c>
      <c r="O407" s="86"/>
      <c r="P407" s="216">
        <f>O407*H407</f>
        <v>0</v>
      </c>
      <c r="Q407" s="216">
        <v>0</v>
      </c>
      <c r="R407" s="216">
        <f>Q407*H407</f>
        <v>0</v>
      </c>
      <c r="S407" s="216">
        <v>0</v>
      </c>
      <c r="T407" s="217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8" t="s">
        <v>283</v>
      </c>
      <c r="AT407" s="218" t="s">
        <v>191</v>
      </c>
      <c r="AU407" s="218" t="s">
        <v>83</v>
      </c>
      <c r="AY407" s="19" t="s">
        <v>188</v>
      </c>
      <c r="BE407" s="219">
        <f>IF(N407="základní",J407,0)</f>
        <v>0</v>
      </c>
      <c r="BF407" s="219">
        <f>IF(N407="snížená",J407,0)</f>
        <v>0</v>
      </c>
      <c r="BG407" s="219">
        <f>IF(N407="zákl. přenesená",J407,0)</f>
        <v>0</v>
      </c>
      <c r="BH407" s="219">
        <f>IF(N407="sníž. přenesená",J407,0)</f>
        <v>0</v>
      </c>
      <c r="BI407" s="219">
        <f>IF(N407="nulová",J407,0)</f>
        <v>0</v>
      </c>
      <c r="BJ407" s="19" t="s">
        <v>81</v>
      </c>
      <c r="BK407" s="219">
        <f>ROUND(I407*H407,2)</f>
        <v>0</v>
      </c>
      <c r="BL407" s="19" t="s">
        <v>283</v>
      </c>
      <c r="BM407" s="218" t="s">
        <v>886</v>
      </c>
    </row>
    <row r="408" s="2" customFormat="1">
      <c r="A408" s="40"/>
      <c r="B408" s="41"/>
      <c r="C408" s="42"/>
      <c r="D408" s="220" t="s">
        <v>203</v>
      </c>
      <c r="E408" s="42"/>
      <c r="F408" s="221" t="s">
        <v>887</v>
      </c>
      <c r="G408" s="42"/>
      <c r="H408" s="42"/>
      <c r="I408" s="222"/>
      <c r="J408" s="42"/>
      <c r="K408" s="42"/>
      <c r="L408" s="46"/>
      <c r="M408" s="223"/>
      <c r="N408" s="224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203</v>
      </c>
      <c r="AU408" s="19" t="s">
        <v>83</v>
      </c>
    </row>
    <row r="409" s="2" customFormat="1" ht="16.5" customHeight="1">
      <c r="A409" s="40"/>
      <c r="B409" s="41"/>
      <c r="C409" s="237" t="s">
        <v>753</v>
      </c>
      <c r="D409" s="237" t="s">
        <v>207</v>
      </c>
      <c r="E409" s="238" t="s">
        <v>889</v>
      </c>
      <c r="F409" s="239" t="s">
        <v>890</v>
      </c>
      <c r="G409" s="240" t="s">
        <v>130</v>
      </c>
      <c r="H409" s="241">
        <v>13.606999999999999</v>
      </c>
      <c r="I409" s="242"/>
      <c r="J409" s="243">
        <f>ROUND(I409*H409,2)</f>
        <v>0</v>
      </c>
      <c r="K409" s="239" t="s">
        <v>201</v>
      </c>
      <c r="L409" s="244"/>
      <c r="M409" s="245" t="s">
        <v>21</v>
      </c>
      <c r="N409" s="246" t="s">
        <v>44</v>
      </c>
      <c r="O409" s="86"/>
      <c r="P409" s="216">
        <f>O409*H409</f>
        <v>0</v>
      </c>
      <c r="Q409" s="216">
        <v>0.00024000000000000001</v>
      </c>
      <c r="R409" s="216">
        <f>Q409*H409</f>
        <v>0.00326568</v>
      </c>
      <c r="S409" s="216">
        <v>0</v>
      </c>
      <c r="T409" s="217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8" t="s">
        <v>377</v>
      </c>
      <c r="AT409" s="218" t="s">
        <v>207</v>
      </c>
      <c r="AU409" s="218" t="s">
        <v>83</v>
      </c>
      <c r="AY409" s="19" t="s">
        <v>188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19" t="s">
        <v>81</v>
      </c>
      <c r="BK409" s="219">
        <f>ROUND(I409*H409,2)</f>
        <v>0</v>
      </c>
      <c r="BL409" s="19" t="s">
        <v>283</v>
      </c>
      <c r="BM409" s="218" t="s">
        <v>891</v>
      </c>
    </row>
    <row r="410" s="13" customFormat="1">
      <c r="A410" s="13"/>
      <c r="B410" s="225"/>
      <c r="C410" s="226"/>
      <c r="D410" s="227" t="s">
        <v>205</v>
      </c>
      <c r="E410" s="228" t="s">
        <v>21</v>
      </c>
      <c r="F410" s="229" t="s">
        <v>1051</v>
      </c>
      <c r="G410" s="226"/>
      <c r="H410" s="230">
        <v>13.606999999999999</v>
      </c>
      <c r="I410" s="231"/>
      <c r="J410" s="226"/>
      <c r="K410" s="226"/>
      <c r="L410" s="232"/>
      <c r="M410" s="233"/>
      <c r="N410" s="234"/>
      <c r="O410" s="234"/>
      <c r="P410" s="234"/>
      <c r="Q410" s="234"/>
      <c r="R410" s="234"/>
      <c r="S410" s="234"/>
      <c r="T410" s="23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6" t="s">
        <v>205</v>
      </c>
      <c r="AU410" s="236" t="s">
        <v>83</v>
      </c>
      <c r="AV410" s="13" t="s">
        <v>83</v>
      </c>
      <c r="AW410" s="13" t="s">
        <v>34</v>
      </c>
      <c r="AX410" s="13" t="s">
        <v>81</v>
      </c>
      <c r="AY410" s="236" t="s">
        <v>188</v>
      </c>
    </row>
    <row r="411" s="2" customFormat="1" ht="16.5" customHeight="1">
      <c r="A411" s="40"/>
      <c r="B411" s="41"/>
      <c r="C411" s="207" t="s">
        <v>759</v>
      </c>
      <c r="D411" s="207" t="s">
        <v>191</v>
      </c>
      <c r="E411" s="208" t="s">
        <v>894</v>
      </c>
      <c r="F411" s="209" t="s">
        <v>895</v>
      </c>
      <c r="G411" s="210" t="s">
        <v>410</v>
      </c>
      <c r="H411" s="211">
        <v>1</v>
      </c>
      <c r="I411" s="212"/>
      <c r="J411" s="213">
        <f>ROUND(I411*H411,2)</f>
        <v>0</v>
      </c>
      <c r="K411" s="209" t="s">
        <v>21</v>
      </c>
      <c r="L411" s="46"/>
      <c r="M411" s="214" t="s">
        <v>21</v>
      </c>
      <c r="N411" s="215" t="s">
        <v>44</v>
      </c>
      <c r="O411" s="86"/>
      <c r="P411" s="216">
        <f>O411*H411</f>
        <v>0</v>
      </c>
      <c r="Q411" s="216">
        <v>0</v>
      </c>
      <c r="R411" s="216">
        <f>Q411*H411</f>
        <v>0</v>
      </c>
      <c r="S411" s="216">
        <v>0</v>
      </c>
      <c r="T411" s="217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8" t="s">
        <v>283</v>
      </c>
      <c r="AT411" s="218" t="s">
        <v>191</v>
      </c>
      <c r="AU411" s="218" t="s">
        <v>83</v>
      </c>
      <c r="AY411" s="19" t="s">
        <v>188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19" t="s">
        <v>81</v>
      </c>
      <c r="BK411" s="219">
        <f>ROUND(I411*H411,2)</f>
        <v>0</v>
      </c>
      <c r="BL411" s="19" t="s">
        <v>283</v>
      </c>
      <c r="BM411" s="218" t="s">
        <v>896</v>
      </c>
    </row>
    <row r="412" s="2" customFormat="1" ht="16.5" customHeight="1">
      <c r="A412" s="40"/>
      <c r="B412" s="41"/>
      <c r="C412" s="207" t="s">
        <v>765</v>
      </c>
      <c r="D412" s="207" t="s">
        <v>191</v>
      </c>
      <c r="E412" s="208" t="s">
        <v>898</v>
      </c>
      <c r="F412" s="209" t="s">
        <v>899</v>
      </c>
      <c r="G412" s="210" t="s">
        <v>410</v>
      </c>
      <c r="H412" s="211">
        <v>1</v>
      </c>
      <c r="I412" s="212"/>
      <c r="J412" s="213">
        <f>ROUND(I412*H412,2)</f>
        <v>0</v>
      </c>
      <c r="K412" s="209" t="s">
        <v>21</v>
      </c>
      <c r="L412" s="46"/>
      <c r="M412" s="214" t="s">
        <v>21</v>
      </c>
      <c r="N412" s="215" t="s">
        <v>44</v>
      </c>
      <c r="O412" s="86"/>
      <c r="P412" s="216">
        <f>O412*H412</f>
        <v>0</v>
      </c>
      <c r="Q412" s="216">
        <v>0</v>
      </c>
      <c r="R412" s="216">
        <f>Q412*H412</f>
        <v>0</v>
      </c>
      <c r="S412" s="216">
        <v>0</v>
      </c>
      <c r="T412" s="217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8" t="s">
        <v>283</v>
      </c>
      <c r="AT412" s="218" t="s">
        <v>191</v>
      </c>
      <c r="AU412" s="218" t="s">
        <v>83</v>
      </c>
      <c r="AY412" s="19" t="s">
        <v>188</v>
      </c>
      <c r="BE412" s="219">
        <f>IF(N412="základní",J412,0)</f>
        <v>0</v>
      </c>
      <c r="BF412" s="219">
        <f>IF(N412="snížená",J412,0)</f>
        <v>0</v>
      </c>
      <c r="BG412" s="219">
        <f>IF(N412="zákl. přenesená",J412,0)</f>
        <v>0</v>
      </c>
      <c r="BH412" s="219">
        <f>IF(N412="sníž. přenesená",J412,0)</f>
        <v>0</v>
      </c>
      <c r="BI412" s="219">
        <f>IF(N412="nulová",J412,0)</f>
        <v>0</v>
      </c>
      <c r="BJ412" s="19" t="s">
        <v>81</v>
      </c>
      <c r="BK412" s="219">
        <f>ROUND(I412*H412,2)</f>
        <v>0</v>
      </c>
      <c r="BL412" s="19" t="s">
        <v>283</v>
      </c>
      <c r="BM412" s="218" t="s">
        <v>900</v>
      </c>
    </row>
    <row r="413" s="2" customFormat="1" ht="24.15" customHeight="1">
      <c r="A413" s="40"/>
      <c r="B413" s="41"/>
      <c r="C413" s="207" t="s">
        <v>770</v>
      </c>
      <c r="D413" s="207" t="s">
        <v>191</v>
      </c>
      <c r="E413" s="208" t="s">
        <v>1052</v>
      </c>
      <c r="F413" s="209" t="s">
        <v>1053</v>
      </c>
      <c r="G413" s="210" t="s">
        <v>278</v>
      </c>
      <c r="H413" s="211">
        <v>0.017999999999999999</v>
      </c>
      <c r="I413" s="212"/>
      <c r="J413" s="213">
        <f>ROUND(I413*H413,2)</f>
        <v>0</v>
      </c>
      <c r="K413" s="209" t="s">
        <v>201</v>
      </c>
      <c r="L413" s="46"/>
      <c r="M413" s="214" t="s">
        <v>21</v>
      </c>
      <c r="N413" s="215" t="s">
        <v>44</v>
      </c>
      <c r="O413" s="86"/>
      <c r="P413" s="216">
        <f>O413*H413</f>
        <v>0</v>
      </c>
      <c r="Q413" s="216">
        <v>0</v>
      </c>
      <c r="R413" s="216">
        <f>Q413*H413</f>
        <v>0</v>
      </c>
      <c r="S413" s="216">
        <v>0</v>
      </c>
      <c r="T413" s="217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8" t="s">
        <v>283</v>
      </c>
      <c r="AT413" s="218" t="s">
        <v>191</v>
      </c>
      <c r="AU413" s="218" t="s">
        <v>83</v>
      </c>
      <c r="AY413" s="19" t="s">
        <v>188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19" t="s">
        <v>81</v>
      </c>
      <c r="BK413" s="219">
        <f>ROUND(I413*H413,2)</f>
        <v>0</v>
      </c>
      <c r="BL413" s="19" t="s">
        <v>283</v>
      </c>
      <c r="BM413" s="218" t="s">
        <v>1054</v>
      </c>
    </row>
    <row r="414" s="2" customFormat="1">
      <c r="A414" s="40"/>
      <c r="B414" s="41"/>
      <c r="C414" s="42"/>
      <c r="D414" s="220" t="s">
        <v>203</v>
      </c>
      <c r="E414" s="42"/>
      <c r="F414" s="221" t="s">
        <v>1055</v>
      </c>
      <c r="G414" s="42"/>
      <c r="H414" s="42"/>
      <c r="I414" s="222"/>
      <c r="J414" s="42"/>
      <c r="K414" s="42"/>
      <c r="L414" s="46"/>
      <c r="M414" s="283"/>
      <c r="N414" s="284"/>
      <c r="O414" s="285"/>
      <c r="P414" s="285"/>
      <c r="Q414" s="285"/>
      <c r="R414" s="285"/>
      <c r="S414" s="285"/>
      <c r="T414" s="286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203</v>
      </c>
      <c r="AU414" s="19" t="s">
        <v>83</v>
      </c>
    </row>
    <row r="415" s="2" customFormat="1" ht="6.96" customHeight="1">
      <c r="A415" s="40"/>
      <c r="B415" s="61"/>
      <c r="C415" s="62"/>
      <c r="D415" s="62"/>
      <c r="E415" s="62"/>
      <c r="F415" s="62"/>
      <c r="G415" s="62"/>
      <c r="H415" s="62"/>
      <c r="I415" s="62"/>
      <c r="J415" s="62"/>
      <c r="K415" s="62"/>
      <c r="L415" s="46"/>
      <c r="M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</row>
  </sheetData>
  <sheetProtection sheet="1" autoFilter="0" formatColumns="0" formatRows="0" objects="1" scenarios="1" spinCount="100000" saltValue="UBHcfatN/hQew0P8XI0fDumVrYMz1bSwM/LEUuWk8RJCJd1YEtx0hZSEsvuhY7H+nxbdCA1qNwmFTXrqZ61kUw==" hashValue="GR8rVDOSSLpa3VPsEJUeebqWD9WLgbRD1qdi9S0t7BnuGjZaKfgcxQhB36eZzRdKU9DqFiIeGCe8VNweLyLONA==" algorithmName="SHA-512" password="CC3F"/>
  <autoFilter ref="C88:K41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104" r:id="rId1" display="https://podminky.urs.cz/item/CS_URS_2023_01/941112111"/>
    <hyperlink ref="F109" r:id="rId2" display="https://podminky.urs.cz/item/CS_URS_2023_01/941112112"/>
    <hyperlink ref="F114" r:id="rId3" display="https://podminky.urs.cz/item/CS_URS_2023_01/941112211"/>
    <hyperlink ref="F117" r:id="rId4" display="https://podminky.urs.cz/item/CS_URS_2023_01/941112212"/>
    <hyperlink ref="F120" r:id="rId5" display="https://podminky.urs.cz/item/CS_URS_2023_01/941112811"/>
    <hyperlink ref="F123" r:id="rId6" display="https://podminky.urs.cz/item/CS_URS_2023_01/941112812"/>
    <hyperlink ref="F126" r:id="rId7" display="https://podminky.urs.cz/item/CS_URS_2023_01/944611111"/>
    <hyperlink ref="F130" r:id="rId8" display="https://podminky.urs.cz/item/CS_URS_2023_01/944611211"/>
    <hyperlink ref="F133" r:id="rId9" display="https://podminky.urs.cz/item/CS_URS_2023_01/944611811"/>
    <hyperlink ref="F136" r:id="rId10" display="https://podminky.urs.cz/item/CS_URS_2023_01/949211111"/>
    <hyperlink ref="F140" r:id="rId11" display="https://podminky.urs.cz/item/CS_URS_2023_01/949211112"/>
    <hyperlink ref="F145" r:id="rId12" display="https://podminky.urs.cz/item/CS_URS_2023_01/949211211"/>
    <hyperlink ref="F148" r:id="rId13" display="https://podminky.urs.cz/item/CS_URS_2023_01/949211811"/>
    <hyperlink ref="F151" r:id="rId14" display="https://podminky.urs.cz/item/CS_URS_2023_01/949211812"/>
    <hyperlink ref="F154" r:id="rId15" display="https://podminky.urs.cz/item/CS_URS_2023_01/949411112"/>
    <hyperlink ref="F156" r:id="rId16" display="https://podminky.urs.cz/item/CS_URS_2023_01/949411211"/>
    <hyperlink ref="F159" r:id="rId17" display="https://podminky.urs.cz/item/CS_URS_2023_01/949411812"/>
    <hyperlink ref="F161" r:id="rId18" display="https://podminky.urs.cz/item/CS_URS_2022_02/952901111"/>
    <hyperlink ref="F174" r:id="rId19" display="https://podminky.urs.cz/item/CS_URS_2023_01/965042141"/>
    <hyperlink ref="F178" r:id="rId20" display="https://podminky.urs.cz/item/CS_URS_2023_01/965082941"/>
    <hyperlink ref="F181" r:id="rId21" display="https://podminky.urs.cz/item/CS_URS_2023_01/966081121"/>
    <hyperlink ref="F187" r:id="rId22" display="https://podminky.urs.cz/item/CS_URS_2023_01/997013154"/>
    <hyperlink ref="F189" r:id="rId23" display="https://podminky.urs.cz/item/CS_URS_2023_01/997013501"/>
    <hyperlink ref="F191" r:id="rId24" display="https://podminky.urs.cz/item/CS_URS_2023_01/997013509"/>
    <hyperlink ref="F194" r:id="rId25" display="https://podminky.urs.cz/item/CS_URS_2023_01/997013601"/>
    <hyperlink ref="F196" r:id="rId26" display="https://podminky.urs.cz/item/CS_URS_2023_01/997013631"/>
    <hyperlink ref="F199" r:id="rId27" display="https://podminky.urs.cz/item/CS_URS_2023_01/997013645"/>
    <hyperlink ref="F202" r:id="rId28" display="https://podminky.urs.cz/item/CS_URS_2023_01/997013813"/>
    <hyperlink ref="F205" r:id="rId29" display="https://podminky.urs.cz/item/CS_URS_2023_01/997013814"/>
    <hyperlink ref="F208" r:id="rId30" display="https://podminky.urs.cz/item/CS_URS_2023_01/998017003"/>
    <hyperlink ref="F212" r:id="rId31" display="https://podminky.urs.cz/item/CS_URS_2023_01/712311101"/>
    <hyperlink ref="F217" r:id="rId32" display="https://podminky.urs.cz/item/CS_URS_2023_01/712340833"/>
    <hyperlink ref="F220" r:id="rId33" display="https://podminky.urs.cz/item/CS_URS_2023_01/712340834"/>
    <hyperlink ref="F223" r:id="rId34" display="https://podminky.urs.cz/item/CS_URS_2023_01/712341559"/>
    <hyperlink ref="F230" r:id="rId35" display="https://podminky.urs.cz/item/CS_URS_2023_01/712363351"/>
    <hyperlink ref="F236" r:id="rId36" display="https://podminky.urs.cz/item/CS_URS_2023_01/712363352"/>
    <hyperlink ref="F242" r:id="rId37" display="https://podminky.urs.cz/item/CS_URS_2023_01/712363353"/>
    <hyperlink ref="F247" r:id="rId38" display="https://podminky.urs.cz/item/CS_URS_2023_01/712363604"/>
    <hyperlink ref="F259" r:id="rId39" display="https://podminky.urs.cz/item/CS_URS_2023_01/712363605"/>
    <hyperlink ref="F266" r:id="rId40" display="https://podminky.urs.cz/item/CS_URS_2023_01/712363606"/>
    <hyperlink ref="F277" r:id="rId41" display="https://podminky.urs.cz/item/CS_URS_2023_01/712363681"/>
    <hyperlink ref="F280" r:id="rId42" display="https://podminky.urs.cz/item/CS_URS_2023_01/712363803"/>
    <hyperlink ref="F290" r:id="rId43" display="https://podminky.urs.cz/item/CS_URS_2023_01/712300854"/>
    <hyperlink ref="F294" r:id="rId44" display="https://podminky.urs.cz/item/CS_URS_2023_01/712391171"/>
    <hyperlink ref="F299" r:id="rId45" display="https://podminky.urs.cz/item/CS_URS_2023_01/712811101"/>
    <hyperlink ref="F304" r:id="rId46" display="https://podminky.urs.cz/item/CS_URS_2023_01/712831101"/>
    <hyperlink ref="F314" r:id="rId47" display="https://podminky.urs.cz/item/CS_URS_2023_01/712741559"/>
    <hyperlink ref="F321" r:id="rId48" display="https://podminky.urs.cz/item/CS_URS_2023_01/712840863"/>
    <hyperlink ref="F324" r:id="rId49" display="https://podminky.urs.cz/item/CS_URS_2023_01/712840864"/>
    <hyperlink ref="F327" r:id="rId50" display="https://podminky.urs.cz/item/CS_URS_2023_01/712841559"/>
    <hyperlink ref="F342" r:id="rId51" display="https://podminky.urs.cz/item/CS_URS_2023_01/712861703"/>
    <hyperlink ref="F347" r:id="rId52" display="https://podminky.urs.cz/item/CS_URS_2023_01/712861803"/>
    <hyperlink ref="F355" r:id="rId53" display="https://podminky.urs.cz/item/CS_URS_2023_01/998712103"/>
    <hyperlink ref="F358" r:id="rId54" display="https://podminky.urs.cz/item/CS_URS_2023_01/713140812"/>
    <hyperlink ref="F366" r:id="rId55" display="https://podminky.urs.cz/item/CS_URS_2023_01/713141151"/>
    <hyperlink ref="F372" r:id="rId56" display="https://podminky.urs.cz/item/CS_URS_2023_01/713141336"/>
    <hyperlink ref="F379" r:id="rId57" display="https://podminky.urs.cz/item/CS_URS_2023_01/998713103"/>
    <hyperlink ref="F382" r:id="rId58" display="https://podminky.urs.cz/item/CS_URS_2023_01/764002811"/>
    <hyperlink ref="F385" r:id="rId59" display="https://podminky.urs.cz/item/CS_URS_2023_01/764002871"/>
    <hyperlink ref="F402" r:id="rId60" display="https://podminky.urs.cz/item/CS_URS_2023_01/998764103"/>
    <hyperlink ref="F405" r:id="rId61" display="https://podminky.urs.cz/item/CS_URS_2023_01/767881112"/>
    <hyperlink ref="F408" r:id="rId62" display="https://podminky.urs.cz/item/CS_URS_2023_01/767881161"/>
    <hyperlink ref="F414" r:id="rId63" display="https://podminky.urs.cz/item/CS_URS_2023_01/9987671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  <c r="AZ2" s="130" t="s">
        <v>1056</v>
      </c>
      <c r="BA2" s="130" t="s">
        <v>21</v>
      </c>
      <c r="BB2" s="130" t="s">
        <v>21</v>
      </c>
      <c r="BC2" s="130" t="s">
        <v>1057</v>
      </c>
      <c r="BD2" s="13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  <c r="AZ3" s="130" t="s">
        <v>102</v>
      </c>
      <c r="BA3" s="130" t="s">
        <v>103</v>
      </c>
      <c r="BB3" s="130" t="s">
        <v>96</v>
      </c>
      <c r="BC3" s="130" t="s">
        <v>1058</v>
      </c>
      <c r="BD3" s="130" t="s">
        <v>83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  <c r="AZ4" s="130" t="s">
        <v>105</v>
      </c>
      <c r="BA4" s="130" t="s">
        <v>106</v>
      </c>
      <c r="BB4" s="130" t="s">
        <v>96</v>
      </c>
      <c r="BC4" s="130" t="s">
        <v>1059</v>
      </c>
      <c r="BD4" s="130" t="s">
        <v>83</v>
      </c>
    </row>
    <row r="5" s="1" customFormat="1" ht="6.96" customHeight="1">
      <c r="B5" s="22"/>
      <c r="L5" s="22"/>
      <c r="AZ5" s="130" t="s">
        <v>108</v>
      </c>
      <c r="BA5" s="130" t="s">
        <v>109</v>
      </c>
      <c r="BB5" s="130" t="s">
        <v>96</v>
      </c>
      <c r="BC5" s="130" t="s">
        <v>1060</v>
      </c>
      <c r="BD5" s="130" t="s">
        <v>83</v>
      </c>
    </row>
    <row r="6" s="1" customFormat="1" ht="12" customHeight="1">
      <c r="B6" s="22"/>
      <c r="D6" s="135" t="s">
        <v>16</v>
      </c>
      <c r="L6" s="22"/>
      <c r="AZ6" s="130" t="s">
        <v>111</v>
      </c>
      <c r="BA6" s="130" t="s">
        <v>112</v>
      </c>
      <c r="BB6" s="130" t="s">
        <v>96</v>
      </c>
      <c r="BC6" s="130" t="s">
        <v>1061</v>
      </c>
      <c r="BD6" s="130" t="s">
        <v>83</v>
      </c>
    </row>
    <row r="7" s="1" customFormat="1" ht="16.5" customHeight="1">
      <c r="B7" s="22"/>
      <c r="E7" s="136" t="str">
        <f>'Rekapitulace stavby'!K6</f>
        <v>MŠ Terronská 20/200, Praha 6 - rekonstrukce střech</v>
      </c>
      <c r="F7" s="135"/>
      <c r="G7" s="135"/>
      <c r="H7" s="135"/>
      <c r="L7" s="22"/>
      <c r="AZ7" s="130" t="s">
        <v>115</v>
      </c>
      <c r="BA7" s="130" t="s">
        <v>116</v>
      </c>
      <c r="BB7" s="130" t="s">
        <v>96</v>
      </c>
      <c r="BC7" s="130" t="s">
        <v>1062</v>
      </c>
      <c r="BD7" s="130" t="s">
        <v>83</v>
      </c>
    </row>
    <row r="8" s="2" customFormat="1" ht="12" customHeight="1">
      <c r="A8" s="40"/>
      <c r="B8" s="46"/>
      <c r="C8" s="40"/>
      <c r="D8" s="135" t="s">
        <v>114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119</v>
      </c>
      <c r="BA8" s="130" t="s">
        <v>120</v>
      </c>
      <c r="BB8" s="130" t="s">
        <v>96</v>
      </c>
      <c r="BC8" s="130" t="s">
        <v>1063</v>
      </c>
      <c r="BD8" s="130" t="s">
        <v>83</v>
      </c>
    </row>
    <row r="9" s="2" customFormat="1" ht="16.5" customHeight="1">
      <c r="A9" s="40"/>
      <c r="B9" s="46"/>
      <c r="C9" s="40"/>
      <c r="D9" s="40"/>
      <c r="E9" s="138" t="s">
        <v>1064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122</v>
      </c>
      <c r="BA9" s="130" t="s">
        <v>123</v>
      </c>
      <c r="BB9" s="130" t="s">
        <v>96</v>
      </c>
      <c r="BC9" s="130" t="s">
        <v>1065</v>
      </c>
      <c r="BD9" s="130" t="s">
        <v>83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125</v>
      </c>
      <c r="BA10" s="130" t="s">
        <v>126</v>
      </c>
      <c r="BB10" s="130" t="s">
        <v>96</v>
      </c>
      <c r="BC10" s="130" t="s">
        <v>1066</v>
      </c>
      <c r="BD10" s="130" t="s">
        <v>83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128</v>
      </c>
      <c r="BA11" s="130" t="s">
        <v>129</v>
      </c>
      <c r="BB11" s="130" t="s">
        <v>130</v>
      </c>
      <c r="BC11" s="130" t="s">
        <v>1067</v>
      </c>
      <c r="BD11" s="130" t="s">
        <v>83</v>
      </c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2. 3. 2023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0" t="s">
        <v>132</v>
      </c>
      <c r="BA12" s="130" t="s">
        <v>133</v>
      </c>
      <c r="BB12" s="130" t="s">
        <v>96</v>
      </c>
      <c r="BC12" s="130" t="s">
        <v>1068</v>
      </c>
      <c r="BD12" s="130" t="s">
        <v>83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30" t="s">
        <v>147</v>
      </c>
      <c r="BA13" s="130" t="s">
        <v>148</v>
      </c>
      <c r="BB13" s="130" t="s">
        <v>130</v>
      </c>
      <c r="BC13" s="130" t="s">
        <v>1069</v>
      </c>
      <c r="BD13" s="130" t="s">
        <v>83</v>
      </c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21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30" t="s">
        <v>150</v>
      </c>
      <c r="BA14" s="130" t="s">
        <v>151</v>
      </c>
      <c r="BB14" s="130" t="s">
        <v>130</v>
      </c>
      <c r="BC14" s="130" t="s">
        <v>1070</v>
      </c>
      <c r="BD14" s="130" t="s">
        <v>83</v>
      </c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21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30" t="s">
        <v>153</v>
      </c>
      <c r="BA15" s="130" t="s">
        <v>154</v>
      </c>
      <c r="BB15" s="130" t="s">
        <v>130</v>
      </c>
      <c r="BC15" s="130" t="s">
        <v>1071</v>
      </c>
      <c r="BD15" s="130" t="s">
        <v>83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30" t="s">
        <v>1072</v>
      </c>
      <c r="BA16" s="130" t="s">
        <v>1073</v>
      </c>
      <c r="BB16" s="130" t="s">
        <v>96</v>
      </c>
      <c r="BC16" s="130" t="s">
        <v>1074</v>
      </c>
      <c r="BD16" s="130" t="s">
        <v>83</v>
      </c>
    </row>
    <row r="17" s="2" customFormat="1" ht="12" customHeight="1">
      <c r="A17" s="40"/>
      <c r="B17" s="46"/>
      <c r="C17" s="40"/>
      <c r="D17" s="135" t="s">
        <v>30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30" t="s">
        <v>1075</v>
      </c>
      <c r="BA17" s="130" t="s">
        <v>21</v>
      </c>
      <c r="BB17" s="130" t="s">
        <v>21</v>
      </c>
      <c r="BC17" s="130" t="s">
        <v>1076</v>
      </c>
      <c r="BD17" s="130" t="s">
        <v>83</v>
      </c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32</v>
      </c>
      <c r="E20" s="40"/>
      <c r="F20" s="40"/>
      <c r="G20" s="40"/>
      <c r="H20" s="40"/>
      <c r="I20" s="135" t="s">
        <v>27</v>
      </c>
      <c r="J20" s="139" t="s">
        <v>21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29</v>
      </c>
      <c r="J21" s="139" t="s">
        <v>21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27</v>
      </c>
      <c r="J23" s="139" t="s">
        <v>21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29</v>
      </c>
      <c r="J24" s="139" t="s">
        <v>21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ROUND(J89,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ROUND((SUM(BE89:BE396)),  2)</f>
        <v>0</v>
      </c>
      <c r="G33" s="40"/>
      <c r="H33" s="40"/>
      <c r="I33" s="151">
        <v>0.20999999999999999</v>
      </c>
      <c r="J33" s="150">
        <f>ROUND(((SUM(BE89:BE396))*I33),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ROUND((SUM(BF89:BF396)),  2)</f>
        <v>0</v>
      </c>
      <c r="G34" s="40"/>
      <c r="H34" s="40"/>
      <c r="I34" s="151">
        <v>0.14999999999999999</v>
      </c>
      <c r="J34" s="150">
        <f>ROUND(((SUM(BF89:BF396))*I34),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ROUND((SUM(BG89:BG396)),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ROUND((SUM(BH89:BH396)),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ROUND((SUM(BI89:BI396)),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156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MŠ Terronská 20/200, Praha 6 - rekonstrukce střech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Střecha nad schodištěm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Terronská 20/200, Praha 6</v>
      </c>
      <c r="G52" s="42"/>
      <c r="H52" s="42"/>
      <c r="I52" s="34" t="s">
        <v>24</v>
      </c>
      <c r="J52" s="74" t="str">
        <f>IF(J12="","",J12)</f>
        <v>2. 3. 2023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MČ Praha 6, Čs. armády 601/23, 160 52 Praha 6</v>
      </c>
      <c r="G54" s="42"/>
      <c r="H54" s="42"/>
      <c r="I54" s="34" t="s">
        <v>32</v>
      </c>
      <c r="J54" s="38" t="str">
        <f>E21</f>
        <v>Ing.Vít Kocourek, Prosecká 633/115, 190 00 Praha 9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0.0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Tomáš Vašek, Sněhurčina 710, Liberec 15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157</v>
      </c>
      <c r="D57" s="165"/>
      <c r="E57" s="165"/>
      <c r="F57" s="165"/>
      <c r="G57" s="165"/>
      <c r="H57" s="165"/>
      <c r="I57" s="165"/>
      <c r="J57" s="166" t="s">
        <v>158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159</v>
      </c>
    </row>
    <row r="60" s="9" customFormat="1" ht="24.96" customHeight="1">
      <c r="A60" s="9"/>
      <c r="B60" s="168"/>
      <c r="C60" s="169"/>
      <c r="D60" s="170" t="s">
        <v>160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162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163</v>
      </c>
      <c r="E62" s="177"/>
      <c r="F62" s="177"/>
      <c r="G62" s="177"/>
      <c r="H62" s="177"/>
      <c r="I62" s="177"/>
      <c r="J62" s="178">
        <f>J94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164</v>
      </c>
      <c r="E63" s="177"/>
      <c r="F63" s="177"/>
      <c r="G63" s="177"/>
      <c r="H63" s="177"/>
      <c r="I63" s="177"/>
      <c r="J63" s="178">
        <f>J158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165</v>
      </c>
      <c r="E64" s="177"/>
      <c r="F64" s="177"/>
      <c r="G64" s="177"/>
      <c r="H64" s="177"/>
      <c r="I64" s="177"/>
      <c r="J64" s="178">
        <f>J179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166</v>
      </c>
      <c r="E65" s="171"/>
      <c r="F65" s="171"/>
      <c r="G65" s="171"/>
      <c r="H65" s="171"/>
      <c r="I65" s="171"/>
      <c r="J65" s="172">
        <f>J182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167</v>
      </c>
      <c r="E66" s="177"/>
      <c r="F66" s="177"/>
      <c r="G66" s="177"/>
      <c r="H66" s="177"/>
      <c r="I66" s="177"/>
      <c r="J66" s="178">
        <f>J183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168</v>
      </c>
      <c r="E67" s="177"/>
      <c r="F67" s="177"/>
      <c r="G67" s="177"/>
      <c r="H67" s="177"/>
      <c r="I67" s="177"/>
      <c r="J67" s="178">
        <f>J338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169</v>
      </c>
      <c r="E68" s="177"/>
      <c r="F68" s="177"/>
      <c r="G68" s="177"/>
      <c r="H68" s="177"/>
      <c r="I68" s="177"/>
      <c r="J68" s="178">
        <f>J364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171</v>
      </c>
      <c r="E69" s="177"/>
      <c r="F69" s="177"/>
      <c r="G69" s="177"/>
      <c r="H69" s="177"/>
      <c r="I69" s="177"/>
      <c r="J69" s="178">
        <f>J383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173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3" t="str">
        <f>E7</f>
        <v>MŠ Terronská 20/200, Praha 6 - rekonstrukce střech</v>
      </c>
      <c r="F79" s="34"/>
      <c r="G79" s="34"/>
      <c r="H79" s="34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114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03 - Střecha nad schodištěm</v>
      </c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22</v>
      </c>
      <c r="D83" s="42"/>
      <c r="E83" s="42"/>
      <c r="F83" s="29" t="str">
        <f>F12</f>
        <v>Terronská 20/200, Praha 6</v>
      </c>
      <c r="G83" s="42"/>
      <c r="H83" s="42"/>
      <c r="I83" s="34" t="s">
        <v>24</v>
      </c>
      <c r="J83" s="74" t="str">
        <f>IF(J12="","",J12)</f>
        <v>2. 3. 2023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26</v>
      </c>
      <c r="D85" s="42"/>
      <c r="E85" s="42"/>
      <c r="F85" s="29" t="str">
        <f>E15</f>
        <v>MČ Praha 6, Čs. armády 601/23, 160 52 Praha 6</v>
      </c>
      <c r="G85" s="42"/>
      <c r="H85" s="42"/>
      <c r="I85" s="34" t="s">
        <v>32</v>
      </c>
      <c r="J85" s="38" t="str">
        <f>E21</f>
        <v>Ing.Vít Kocourek, Prosecká 633/115, 190 00 Praha 9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30</v>
      </c>
      <c r="D86" s="42"/>
      <c r="E86" s="42"/>
      <c r="F86" s="29" t="str">
        <f>IF(E18="","",E18)</f>
        <v>Vyplň údaj</v>
      </c>
      <c r="G86" s="42"/>
      <c r="H86" s="42"/>
      <c r="I86" s="34" t="s">
        <v>35</v>
      </c>
      <c r="J86" s="38" t="str">
        <f>E24</f>
        <v>Tomáš Vašek, Sněhurčina 710, Liberec 15</v>
      </c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0"/>
      <c r="B88" s="181"/>
      <c r="C88" s="182" t="s">
        <v>174</v>
      </c>
      <c r="D88" s="183" t="s">
        <v>58</v>
      </c>
      <c r="E88" s="183" t="s">
        <v>54</v>
      </c>
      <c r="F88" s="183" t="s">
        <v>55</v>
      </c>
      <c r="G88" s="183" t="s">
        <v>175</v>
      </c>
      <c r="H88" s="183" t="s">
        <v>176</v>
      </c>
      <c r="I88" s="183" t="s">
        <v>177</v>
      </c>
      <c r="J88" s="183" t="s">
        <v>158</v>
      </c>
      <c r="K88" s="184" t="s">
        <v>178</v>
      </c>
      <c r="L88" s="185"/>
      <c r="M88" s="94" t="s">
        <v>21</v>
      </c>
      <c r="N88" s="95" t="s">
        <v>43</v>
      </c>
      <c r="O88" s="95" t="s">
        <v>179</v>
      </c>
      <c r="P88" s="95" t="s">
        <v>180</v>
      </c>
      <c r="Q88" s="95" t="s">
        <v>181</v>
      </c>
      <c r="R88" s="95" t="s">
        <v>182</v>
      </c>
      <c r="S88" s="95" t="s">
        <v>183</v>
      </c>
      <c r="T88" s="96" t="s">
        <v>184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0"/>
      <c r="B89" s="41"/>
      <c r="C89" s="101" t="s">
        <v>185</v>
      </c>
      <c r="D89" s="42"/>
      <c r="E89" s="42"/>
      <c r="F89" s="42"/>
      <c r="G89" s="42"/>
      <c r="H89" s="42"/>
      <c r="I89" s="42"/>
      <c r="J89" s="186">
        <f>BK89</f>
        <v>0</v>
      </c>
      <c r="K89" s="42"/>
      <c r="L89" s="46"/>
      <c r="M89" s="97"/>
      <c r="N89" s="187"/>
      <c r="O89" s="98"/>
      <c r="P89" s="188">
        <f>P90+P182</f>
        <v>0</v>
      </c>
      <c r="Q89" s="98"/>
      <c r="R89" s="188">
        <f>R90+R182</f>
        <v>2.2412403200000002</v>
      </c>
      <c r="S89" s="98"/>
      <c r="T89" s="189">
        <f>T90+T182</f>
        <v>15.2611203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72</v>
      </c>
      <c r="AU89" s="19" t="s">
        <v>159</v>
      </c>
      <c r="BK89" s="190">
        <f>BK90+BK182</f>
        <v>0</v>
      </c>
    </row>
    <row r="90" s="12" customFormat="1" ht="25.92" customHeight="1">
      <c r="A90" s="12"/>
      <c r="B90" s="191"/>
      <c r="C90" s="192"/>
      <c r="D90" s="193" t="s">
        <v>72</v>
      </c>
      <c r="E90" s="194" t="s">
        <v>186</v>
      </c>
      <c r="F90" s="194" t="s">
        <v>187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P91+P94+P158+P179</f>
        <v>0</v>
      </c>
      <c r="Q90" s="199"/>
      <c r="R90" s="200">
        <f>R91+R94+R158+R179</f>
        <v>1.4211440800000001</v>
      </c>
      <c r="S90" s="199"/>
      <c r="T90" s="201">
        <f>T91+T94+T158+T179</f>
        <v>12.7624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81</v>
      </c>
      <c r="AT90" s="203" t="s">
        <v>72</v>
      </c>
      <c r="AU90" s="203" t="s">
        <v>73</v>
      </c>
      <c r="AY90" s="202" t="s">
        <v>188</v>
      </c>
      <c r="BK90" s="204">
        <f>BK91+BK94+BK158+BK179</f>
        <v>0</v>
      </c>
    </row>
    <row r="91" s="12" customFormat="1" ht="22.8" customHeight="1">
      <c r="A91" s="12"/>
      <c r="B91" s="191"/>
      <c r="C91" s="192"/>
      <c r="D91" s="193" t="s">
        <v>72</v>
      </c>
      <c r="E91" s="205" t="s">
        <v>197</v>
      </c>
      <c r="F91" s="205" t="s">
        <v>198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SUM(P92:P93)</f>
        <v>0</v>
      </c>
      <c r="Q91" s="199"/>
      <c r="R91" s="200">
        <f>SUM(R92:R93)</f>
        <v>1.4207390400000002</v>
      </c>
      <c r="S91" s="199"/>
      <c r="T91" s="201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81</v>
      </c>
      <c r="AT91" s="203" t="s">
        <v>72</v>
      </c>
      <c r="AU91" s="203" t="s">
        <v>81</v>
      </c>
      <c r="AY91" s="202" t="s">
        <v>188</v>
      </c>
      <c r="BK91" s="204">
        <f>SUM(BK92:BK93)</f>
        <v>0</v>
      </c>
    </row>
    <row r="92" s="2" customFormat="1" ht="16.5" customHeight="1">
      <c r="A92" s="40"/>
      <c r="B92" s="41"/>
      <c r="C92" s="207" t="s">
        <v>81</v>
      </c>
      <c r="D92" s="207" t="s">
        <v>191</v>
      </c>
      <c r="E92" s="208" t="s">
        <v>942</v>
      </c>
      <c r="F92" s="209" t="s">
        <v>943</v>
      </c>
      <c r="G92" s="210" t="s">
        <v>96</v>
      </c>
      <c r="H92" s="211">
        <v>28.506</v>
      </c>
      <c r="I92" s="212"/>
      <c r="J92" s="213">
        <f>ROUND(I92*H92,2)</f>
        <v>0</v>
      </c>
      <c r="K92" s="209" t="s">
        <v>21</v>
      </c>
      <c r="L92" s="46"/>
      <c r="M92" s="214" t="s">
        <v>21</v>
      </c>
      <c r="N92" s="215" t="s">
        <v>44</v>
      </c>
      <c r="O92" s="86"/>
      <c r="P92" s="216">
        <f>O92*H92</f>
        <v>0</v>
      </c>
      <c r="Q92" s="216">
        <v>0.049840000000000002</v>
      </c>
      <c r="R92" s="216">
        <f>Q92*H92</f>
        <v>1.4207390400000002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195</v>
      </c>
      <c r="AT92" s="218" t="s">
        <v>191</v>
      </c>
      <c r="AU92" s="218" t="s">
        <v>83</v>
      </c>
      <c r="AY92" s="19" t="s">
        <v>188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81</v>
      </c>
      <c r="BK92" s="219">
        <f>ROUND(I92*H92,2)</f>
        <v>0</v>
      </c>
      <c r="BL92" s="19" t="s">
        <v>195</v>
      </c>
      <c r="BM92" s="218" t="s">
        <v>1077</v>
      </c>
    </row>
    <row r="93" s="13" customFormat="1">
      <c r="A93" s="13"/>
      <c r="B93" s="225"/>
      <c r="C93" s="226"/>
      <c r="D93" s="227" t="s">
        <v>205</v>
      </c>
      <c r="E93" s="228" t="s">
        <v>21</v>
      </c>
      <c r="F93" s="229" t="s">
        <v>1072</v>
      </c>
      <c r="G93" s="226"/>
      <c r="H93" s="230">
        <v>28.506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205</v>
      </c>
      <c r="AU93" s="236" t="s">
        <v>83</v>
      </c>
      <c r="AV93" s="13" t="s">
        <v>83</v>
      </c>
      <c r="AW93" s="13" t="s">
        <v>34</v>
      </c>
      <c r="AX93" s="13" t="s">
        <v>81</v>
      </c>
      <c r="AY93" s="236" t="s">
        <v>188</v>
      </c>
    </row>
    <row r="94" s="12" customFormat="1" ht="22.8" customHeight="1">
      <c r="A94" s="12"/>
      <c r="B94" s="191"/>
      <c r="C94" s="192"/>
      <c r="D94" s="193" t="s">
        <v>72</v>
      </c>
      <c r="E94" s="205" t="s">
        <v>240</v>
      </c>
      <c r="F94" s="205" t="s">
        <v>295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SUM(P95:P157)</f>
        <v>0</v>
      </c>
      <c r="Q94" s="199"/>
      <c r="R94" s="200">
        <f>SUM(R95:R157)</f>
        <v>0.00040504000000000001</v>
      </c>
      <c r="S94" s="199"/>
      <c r="T94" s="201">
        <f>SUM(T95:T157)</f>
        <v>12.7624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81</v>
      </c>
      <c r="AT94" s="203" t="s">
        <v>72</v>
      </c>
      <c r="AU94" s="203" t="s">
        <v>81</v>
      </c>
      <c r="AY94" s="202" t="s">
        <v>188</v>
      </c>
      <c r="BK94" s="204">
        <f>SUM(BK95:BK157)</f>
        <v>0</v>
      </c>
    </row>
    <row r="95" s="2" customFormat="1" ht="16.5" customHeight="1">
      <c r="A95" s="40"/>
      <c r="B95" s="41"/>
      <c r="C95" s="207" t="s">
        <v>83</v>
      </c>
      <c r="D95" s="207" t="s">
        <v>191</v>
      </c>
      <c r="E95" s="208" t="s">
        <v>297</v>
      </c>
      <c r="F95" s="209" t="s">
        <v>298</v>
      </c>
      <c r="G95" s="210" t="s">
        <v>96</v>
      </c>
      <c r="H95" s="211">
        <v>34.936</v>
      </c>
      <c r="I95" s="212"/>
      <c r="J95" s="213">
        <f>ROUND(I95*H95,2)</f>
        <v>0</v>
      </c>
      <c r="K95" s="209" t="s">
        <v>21</v>
      </c>
      <c r="L95" s="46"/>
      <c r="M95" s="214" t="s">
        <v>21</v>
      </c>
      <c r="N95" s="215" t="s">
        <v>44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195</v>
      </c>
      <c r="AT95" s="218" t="s">
        <v>191</v>
      </c>
      <c r="AU95" s="218" t="s">
        <v>83</v>
      </c>
      <c r="AY95" s="19" t="s">
        <v>188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81</v>
      </c>
      <c r="BK95" s="219">
        <f>ROUND(I95*H95,2)</f>
        <v>0</v>
      </c>
      <c r="BL95" s="19" t="s">
        <v>195</v>
      </c>
      <c r="BM95" s="218" t="s">
        <v>299</v>
      </c>
    </row>
    <row r="96" s="13" customFormat="1">
      <c r="A96" s="13"/>
      <c r="B96" s="225"/>
      <c r="C96" s="226"/>
      <c r="D96" s="227" t="s">
        <v>205</v>
      </c>
      <c r="E96" s="228" t="s">
        <v>21</v>
      </c>
      <c r="F96" s="229" t="s">
        <v>300</v>
      </c>
      <c r="G96" s="226"/>
      <c r="H96" s="230">
        <v>34.936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205</v>
      </c>
      <c r="AU96" s="236" t="s">
        <v>83</v>
      </c>
      <c r="AV96" s="13" t="s">
        <v>83</v>
      </c>
      <c r="AW96" s="13" t="s">
        <v>34</v>
      </c>
      <c r="AX96" s="13" t="s">
        <v>81</v>
      </c>
      <c r="AY96" s="236" t="s">
        <v>188</v>
      </c>
    </row>
    <row r="97" s="2" customFormat="1" ht="24.15" customHeight="1">
      <c r="A97" s="40"/>
      <c r="B97" s="41"/>
      <c r="C97" s="207" t="s">
        <v>189</v>
      </c>
      <c r="D97" s="207" t="s">
        <v>191</v>
      </c>
      <c r="E97" s="208" t="s">
        <v>302</v>
      </c>
      <c r="F97" s="209" t="s">
        <v>303</v>
      </c>
      <c r="G97" s="210" t="s">
        <v>96</v>
      </c>
      <c r="H97" s="211">
        <v>83.308999999999998</v>
      </c>
      <c r="I97" s="212"/>
      <c r="J97" s="213">
        <f>ROUND(I97*H97,2)</f>
        <v>0</v>
      </c>
      <c r="K97" s="209" t="s">
        <v>201</v>
      </c>
      <c r="L97" s="46"/>
      <c r="M97" s="214" t="s">
        <v>21</v>
      </c>
      <c r="N97" s="215" t="s">
        <v>44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195</v>
      </c>
      <c r="AT97" s="218" t="s">
        <v>191</v>
      </c>
      <c r="AU97" s="218" t="s">
        <v>83</v>
      </c>
      <c r="AY97" s="19" t="s">
        <v>188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81</v>
      </c>
      <c r="BK97" s="219">
        <f>ROUND(I97*H97,2)</f>
        <v>0</v>
      </c>
      <c r="BL97" s="19" t="s">
        <v>195</v>
      </c>
      <c r="BM97" s="218" t="s">
        <v>304</v>
      </c>
    </row>
    <row r="98" s="2" customFormat="1">
      <c r="A98" s="40"/>
      <c r="B98" s="41"/>
      <c r="C98" s="42"/>
      <c r="D98" s="220" t="s">
        <v>203</v>
      </c>
      <c r="E98" s="42"/>
      <c r="F98" s="221" t="s">
        <v>305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203</v>
      </c>
      <c r="AU98" s="19" t="s">
        <v>83</v>
      </c>
    </row>
    <row r="99" s="13" customFormat="1">
      <c r="A99" s="13"/>
      <c r="B99" s="225"/>
      <c r="C99" s="226"/>
      <c r="D99" s="227" t="s">
        <v>205</v>
      </c>
      <c r="E99" s="228" t="s">
        <v>21</v>
      </c>
      <c r="F99" s="229" t="s">
        <v>1078</v>
      </c>
      <c r="G99" s="226"/>
      <c r="H99" s="230">
        <v>14.125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205</v>
      </c>
      <c r="AU99" s="236" t="s">
        <v>83</v>
      </c>
      <c r="AV99" s="13" t="s">
        <v>83</v>
      </c>
      <c r="AW99" s="13" t="s">
        <v>34</v>
      </c>
      <c r="AX99" s="13" t="s">
        <v>73</v>
      </c>
      <c r="AY99" s="236" t="s">
        <v>188</v>
      </c>
    </row>
    <row r="100" s="13" customFormat="1">
      <c r="A100" s="13"/>
      <c r="B100" s="225"/>
      <c r="C100" s="226"/>
      <c r="D100" s="227" t="s">
        <v>205</v>
      </c>
      <c r="E100" s="228" t="s">
        <v>21</v>
      </c>
      <c r="F100" s="229" t="s">
        <v>1079</v>
      </c>
      <c r="G100" s="226"/>
      <c r="H100" s="230">
        <v>69.183999999999998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205</v>
      </c>
      <c r="AU100" s="236" t="s">
        <v>83</v>
      </c>
      <c r="AV100" s="13" t="s">
        <v>83</v>
      </c>
      <c r="AW100" s="13" t="s">
        <v>34</v>
      </c>
      <c r="AX100" s="13" t="s">
        <v>73</v>
      </c>
      <c r="AY100" s="236" t="s">
        <v>188</v>
      </c>
    </row>
    <row r="101" s="15" customFormat="1">
      <c r="A101" s="15"/>
      <c r="B101" s="258"/>
      <c r="C101" s="259"/>
      <c r="D101" s="227" t="s">
        <v>205</v>
      </c>
      <c r="E101" s="260" t="s">
        <v>105</v>
      </c>
      <c r="F101" s="261" t="s">
        <v>257</v>
      </c>
      <c r="G101" s="259"/>
      <c r="H101" s="262">
        <v>83.308999999999998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8" t="s">
        <v>205</v>
      </c>
      <c r="AU101" s="268" t="s">
        <v>83</v>
      </c>
      <c r="AV101" s="15" t="s">
        <v>195</v>
      </c>
      <c r="AW101" s="15" t="s">
        <v>34</v>
      </c>
      <c r="AX101" s="15" t="s">
        <v>81</v>
      </c>
      <c r="AY101" s="268" t="s">
        <v>188</v>
      </c>
    </row>
    <row r="102" s="2" customFormat="1" ht="24.15" customHeight="1">
      <c r="A102" s="40"/>
      <c r="B102" s="41"/>
      <c r="C102" s="207" t="s">
        <v>195</v>
      </c>
      <c r="D102" s="207" t="s">
        <v>191</v>
      </c>
      <c r="E102" s="208" t="s">
        <v>316</v>
      </c>
      <c r="F102" s="209" t="s">
        <v>317</v>
      </c>
      <c r="G102" s="210" t="s">
        <v>96</v>
      </c>
      <c r="H102" s="211">
        <v>2499.27</v>
      </c>
      <c r="I102" s="212"/>
      <c r="J102" s="213">
        <f>ROUND(I102*H102,2)</f>
        <v>0</v>
      </c>
      <c r="K102" s="209" t="s">
        <v>201</v>
      </c>
      <c r="L102" s="46"/>
      <c r="M102" s="214" t="s">
        <v>21</v>
      </c>
      <c r="N102" s="215" t="s">
        <v>44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195</v>
      </c>
      <c r="AT102" s="218" t="s">
        <v>191</v>
      </c>
      <c r="AU102" s="218" t="s">
        <v>83</v>
      </c>
      <c r="AY102" s="19" t="s">
        <v>188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81</v>
      </c>
      <c r="BK102" s="219">
        <f>ROUND(I102*H102,2)</f>
        <v>0</v>
      </c>
      <c r="BL102" s="19" t="s">
        <v>195</v>
      </c>
      <c r="BM102" s="218" t="s">
        <v>318</v>
      </c>
    </row>
    <row r="103" s="2" customFormat="1">
      <c r="A103" s="40"/>
      <c r="B103" s="41"/>
      <c r="C103" s="42"/>
      <c r="D103" s="220" t="s">
        <v>203</v>
      </c>
      <c r="E103" s="42"/>
      <c r="F103" s="221" t="s">
        <v>319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203</v>
      </c>
      <c r="AU103" s="19" t="s">
        <v>83</v>
      </c>
    </row>
    <row r="104" s="13" customFormat="1">
      <c r="A104" s="13"/>
      <c r="B104" s="225"/>
      <c r="C104" s="226"/>
      <c r="D104" s="227" t="s">
        <v>205</v>
      </c>
      <c r="E104" s="228" t="s">
        <v>21</v>
      </c>
      <c r="F104" s="229" t="s">
        <v>949</v>
      </c>
      <c r="G104" s="226"/>
      <c r="H104" s="230">
        <v>2499.27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205</v>
      </c>
      <c r="AU104" s="236" t="s">
        <v>83</v>
      </c>
      <c r="AV104" s="13" t="s">
        <v>83</v>
      </c>
      <c r="AW104" s="13" t="s">
        <v>34</v>
      </c>
      <c r="AX104" s="13" t="s">
        <v>81</v>
      </c>
      <c r="AY104" s="236" t="s">
        <v>188</v>
      </c>
    </row>
    <row r="105" s="2" customFormat="1" ht="24.15" customHeight="1">
      <c r="A105" s="40"/>
      <c r="B105" s="41"/>
      <c r="C105" s="207" t="s">
        <v>219</v>
      </c>
      <c r="D105" s="207" t="s">
        <v>191</v>
      </c>
      <c r="E105" s="208" t="s">
        <v>328</v>
      </c>
      <c r="F105" s="209" t="s">
        <v>329</v>
      </c>
      <c r="G105" s="210" t="s">
        <v>96</v>
      </c>
      <c r="H105" s="211">
        <v>83.308999999999998</v>
      </c>
      <c r="I105" s="212"/>
      <c r="J105" s="213">
        <f>ROUND(I105*H105,2)</f>
        <v>0</v>
      </c>
      <c r="K105" s="209" t="s">
        <v>201</v>
      </c>
      <c r="L105" s="46"/>
      <c r="M105" s="214" t="s">
        <v>21</v>
      </c>
      <c r="N105" s="215" t="s">
        <v>44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195</v>
      </c>
      <c r="AT105" s="218" t="s">
        <v>191</v>
      </c>
      <c r="AU105" s="218" t="s">
        <v>83</v>
      </c>
      <c r="AY105" s="19" t="s">
        <v>188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81</v>
      </c>
      <c r="BK105" s="219">
        <f>ROUND(I105*H105,2)</f>
        <v>0</v>
      </c>
      <c r="BL105" s="19" t="s">
        <v>195</v>
      </c>
      <c r="BM105" s="218" t="s">
        <v>330</v>
      </c>
    </row>
    <row r="106" s="2" customFormat="1">
      <c r="A106" s="40"/>
      <c r="B106" s="41"/>
      <c r="C106" s="42"/>
      <c r="D106" s="220" t="s">
        <v>203</v>
      </c>
      <c r="E106" s="42"/>
      <c r="F106" s="221" t="s">
        <v>331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203</v>
      </c>
      <c r="AU106" s="19" t="s">
        <v>83</v>
      </c>
    </row>
    <row r="107" s="13" customFormat="1">
      <c r="A107" s="13"/>
      <c r="B107" s="225"/>
      <c r="C107" s="226"/>
      <c r="D107" s="227" t="s">
        <v>205</v>
      </c>
      <c r="E107" s="228" t="s">
        <v>21</v>
      </c>
      <c r="F107" s="229" t="s">
        <v>105</v>
      </c>
      <c r="G107" s="226"/>
      <c r="H107" s="230">
        <v>83.308999999999998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205</v>
      </c>
      <c r="AU107" s="236" t="s">
        <v>83</v>
      </c>
      <c r="AV107" s="13" t="s">
        <v>83</v>
      </c>
      <c r="AW107" s="13" t="s">
        <v>34</v>
      </c>
      <c r="AX107" s="13" t="s">
        <v>81</v>
      </c>
      <c r="AY107" s="236" t="s">
        <v>188</v>
      </c>
    </row>
    <row r="108" s="2" customFormat="1" ht="16.5" customHeight="1">
      <c r="A108" s="40"/>
      <c r="B108" s="41"/>
      <c r="C108" s="207" t="s">
        <v>197</v>
      </c>
      <c r="D108" s="207" t="s">
        <v>191</v>
      </c>
      <c r="E108" s="208" t="s">
        <v>338</v>
      </c>
      <c r="F108" s="209" t="s">
        <v>339</v>
      </c>
      <c r="G108" s="210" t="s">
        <v>96</v>
      </c>
      <c r="H108" s="211">
        <v>114.389</v>
      </c>
      <c r="I108" s="212"/>
      <c r="J108" s="213">
        <f>ROUND(I108*H108,2)</f>
        <v>0</v>
      </c>
      <c r="K108" s="209" t="s">
        <v>201</v>
      </c>
      <c r="L108" s="46"/>
      <c r="M108" s="214" t="s">
        <v>21</v>
      </c>
      <c r="N108" s="215" t="s">
        <v>44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195</v>
      </c>
      <c r="AT108" s="218" t="s">
        <v>191</v>
      </c>
      <c r="AU108" s="218" t="s">
        <v>83</v>
      </c>
      <c r="AY108" s="19" t="s">
        <v>188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81</v>
      </c>
      <c r="BK108" s="219">
        <f>ROUND(I108*H108,2)</f>
        <v>0</v>
      </c>
      <c r="BL108" s="19" t="s">
        <v>195</v>
      </c>
      <c r="BM108" s="218" t="s">
        <v>340</v>
      </c>
    </row>
    <row r="109" s="2" customFormat="1">
      <c r="A109" s="40"/>
      <c r="B109" s="41"/>
      <c r="C109" s="42"/>
      <c r="D109" s="220" t="s">
        <v>203</v>
      </c>
      <c r="E109" s="42"/>
      <c r="F109" s="221" t="s">
        <v>341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203</v>
      </c>
      <c r="AU109" s="19" t="s">
        <v>83</v>
      </c>
    </row>
    <row r="110" s="13" customFormat="1">
      <c r="A110" s="13"/>
      <c r="B110" s="225"/>
      <c r="C110" s="226"/>
      <c r="D110" s="227" t="s">
        <v>205</v>
      </c>
      <c r="E110" s="228" t="s">
        <v>21</v>
      </c>
      <c r="F110" s="229" t="s">
        <v>1080</v>
      </c>
      <c r="G110" s="226"/>
      <c r="H110" s="230">
        <v>114.389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205</v>
      </c>
      <c r="AU110" s="236" t="s">
        <v>83</v>
      </c>
      <c r="AV110" s="13" t="s">
        <v>83</v>
      </c>
      <c r="AW110" s="13" t="s">
        <v>34</v>
      </c>
      <c r="AX110" s="13" t="s">
        <v>73</v>
      </c>
      <c r="AY110" s="236" t="s">
        <v>188</v>
      </c>
    </row>
    <row r="111" s="15" customFormat="1">
      <c r="A111" s="15"/>
      <c r="B111" s="258"/>
      <c r="C111" s="259"/>
      <c r="D111" s="227" t="s">
        <v>205</v>
      </c>
      <c r="E111" s="260" t="s">
        <v>111</v>
      </c>
      <c r="F111" s="261" t="s">
        <v>257</v>
      </c>
      <c r="G111" s="259"/>
      <c r="H111" s="262">
        <v>114.389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8" t="s">
        <v>205</v>
      </c>
      <c r="AU111" s="268" t="s">
        <v>83</v>
      </c>
      <c r="AV111" s="15" t="s">
        <v>195</v>
      </c>
      <c r="AW111" s="15" t="s">
        <v>34</v>
      </c>
      <c r="AX111" s="15" t="s">
        <v>81</v>
      </c>
      <c r="AY111" s="268" t="s">
        <v>188</v>
      </c>
    </row>
    <row r="112" s="2" customFormat="1" ht="16.5" customHeight="1">
      <c r="A112" s="40"/>
      <c r="B112" s="41"/>
      <c r="C112" s="207" t="s">
        <v>230</v>
      </c>
      <c r="D112" s="207" t="s">
        <v>191</v>
      </c>
      <c r="E112" s="208" t="s">
        <v>344</v>
      </c>
      <c r="F112" s="209" t="s">
        <v>345</v>
      </c>
      <c r="G112" s="210" t="s">
        <v>96</v>
      </c>
      <c r="H112" s="211">
        <v>3431.6700000000001</v>
      </c>
      <c r="I112" s="212"/>
      <c r="J112" s="213">
        <f>ROUND(I112*H112,2)</f>
        <v>0</v>
      </c>
      <c r="K112" s="209" t="s">
        <v>201</v>
      </c>
      <c r="L112" s="46"/>
      <c r="M112" s="214" t="s">
        <v>21</v>
      </c>
      <c r="N112" s="215" t="s">
        <v>44</v>
      </c>
      <c r="O112" s="86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195</v>
      </c>
      <c r="AT112" s="218" t="s">
        <v>191</v>
      </c>
      <c r="AU112" s="218" t="s">
        <v>83</v>
      </c>
      <c r="AY112" s="19" t="s">
        <v>188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81</v>
      </c>
      <c r="BK112" s="219">
        <f>ROUND(I112*H112,2)</f>
        <v>0</v>
      </c>
      <c r="BL112" s="19" t="s">
        <v>195</v>
      </c>
      <c r="BM112" s="218" t="s">
        <v>346</v>
      </c>
    </row>
    <row r="113" s="2" customFormat="1">
      <c r="A113" s="40"/>
      <c r="B113" s="41"/>
      <c r="C113" s="42"/>
      <c r="D113" s="220" t="s">
        <v>203</v>
      </c>
      <c r="E113" s="42"/>
      <c r="F113" s="221" t="s">
        <v>347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203</v>
      </c>
      <c r="AU113" s="19" t="s">
        <v>83</v>
      </c>
    </row>
    <row r="114" s="13" customFormat="1">
      <c r="A114" s="13"/>
      <c r="B114" s="225"/>
      <c r="C114" s="226"/>
      <c r="D114" s="227" t="s">
        <v>205</v>
      </c>
      <c r="E114" s="228" t="s">
        <v>21</v>
      </c>
      <c r="F114" s="229" t="s">
        <v>952</v>
      </c>
      <c r="G114" s="226"/>
      <c r="H114" s="230">
        <v>3431.6700000000001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205</v>
      </c>
      <c r="AU114" s="236" t="s">
        <v>83</v>
      </c>
      <c r="AV114" s="13" t="s">
        <v>83</v>
      </c>
      <c r="AW114" s="13" t="s">
        <v>34</v>
      </c>
      <c r="AX114" s="13" t="s">
        <v>81</v>
      </c>
      <c r="AY114" s="236" t="s">
        <v>188</v>
      </c>
    </row>
    <row r="115" s="2" customFormat="1" ht="16.5" customHeight="1">
      <c r="A115" s="40"/>
      <c r="B115" s="41"/>
      <c r="C115" s="207" t="s">
        <v>210</v>
      </c>
      <c r="D115" s="207" t="s">
        <v>191</v>
      </c>
      <c r="E115" s="208" t="s">
        <v>350</v>
      </c>
      <c r="F115" s="209" t="s">
        <v>351</v>
      </c>
      <c r="G115" s="210" t="s">
        <v>96</v>
      </c>
      <c r="H115" s="211">
        <v>114.389</v>
      </c>
      <c r="I115" s="212"/>
      <c r="J115" s="213">
        <f>ROUND(I115*H115,2)</f>
        <v>0</v>
      </c>
      <c r="K115" s="209" t="s">
        <v>201</v>
      </c>
      <c r="L115" s="46"/>
      <c r="M115" s="214" t="s">
        <v>21</v>
      </c>
      <c r="N115" s="215" t="s">
        <v>44</v>
      </c>
      <c r="O115" s="86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195</v>
      </c>
      <c r="AT115" s="218" t="s">
        <v>191</v>
      </c>
      <c r="AU115" s="218" t="s">
        <v>83</v>
      </c>
      <c r="AY115" s="19" t="s">
        <v>188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81</v>
      </c>
      <c r="BK115" s="219">
        <f>ROUND(I115*H115,2)</f>
        <v>0</v>
      </c>
      <c r="BL115" s="19" t="s">
        <v>195</v>
      </c>
      <c r="BM115" s="218" t="s">
        <v>352</v>
      </c>
    </row>
    <row r="116" s="2" customFormat="1">
      <c r="A116" s="40"/>
      <c r="B116" s="41"/>
      <c r="C116" s="42"/>
      <c r="D116" s="220" t="s">
        <v>203</v>
      </c>
      <c r="E116" s="42"/>
      <c r="F116" s="221" t="s">
        <v>353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203</v>
      </c>
      <c r="AU116" s="19" t="s">
        <v>83</v>
      </c>
    </row>
    <row r="117" s="13" customFormat="1">
      <c r="A117" s="13"/>
      <c r="B117" s="225"/>
      <c r="C117" s="226"/>
      <c r="D117" s="227" t="s">
        <v>205</v>
      </c>
      <c r="E117" s="228" t="s">
        <v>21</v>
      </c>
      <c r="F117" s="229" t="s">
        <v>111</v>
      </c>
      <c r="G117" s="226"/>
      <c r="H117" s="230">
        <v>114.389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205</v>
      </c>
      <c r="AU117" s="236" t="s">
        <v>83</v>
      </c>
      <c r="AV117" s="13" t="s">
        <v>83</v>
      </c>
      <c r="AW117" s="13" t="s">
        <v>34</v>
      </c>
      <c r="AX117" s="13" t="s">
        <v>81</v>
      </c>
      <c r="AY117" s="236" t="s">
        <v>188</v>
      </c>
    </row>
    <row r="118" s="2" customFormat="1" ht="24.15" customHeight="1">
      <c r="A118" s="40"/>
      <c r="B118" s="41"/>
      <c r="C118" s="207" t="s">
        <v>240</v>
      </c>
      <c r="D118" s="207" t="s">
        <v>191</v>
      </c>
      <c r="E118" s="208" t="s">
        <v>355</v>
      </c>
      <c r="F118" s="209" t="s">
        <v>356</v>
      </c>
      <c r="G118" s="210" t="s">
        <v>96</v>
      </c>
      <c r="H118" s="211">
        <v>12.222</v>
      </c>
      <c r="I118" s="212"/>
      <c r="J118" s="213">
        <f>ROUND(I118*H118,2)</f>
        <v>0</v>
      </c>
      <c r="K118" s="209" t="s">
        <v>201</v>
      </c>
      <c r="L118" s="46"/>
      <c r="M118" s="214" t="s">
        <v>21</v>
      </c>
      <c r="N118" s="215" t="s">
        <v>44</v>
      </c>
      <c r="O118" s="86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195</v>
      </c>
      <c r="AT118" s="218" t="s">
        <v>191</v>
      </c>
      <c r="AU118" s="218" t="s">
        <v>83</v>
      </c>
      <c r="AY118" s="19" t="s">
        <v>188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81</v>
      </c>
      <c r="BK118" s="219">
        <f>ROUND(I118*H118,2)</f>
        <v>0</v>
      </c>
      <c r="BL118" s="19" t="s">
        <v>195</v>
      </c>
      <c r="BM118" s="218" t="s">
        <v>357</v>
      </c>
    </row>
    <row r="119" s="2" customFormat="1">
      <c r="A119" s="40"/>
      <c r="B119" s="41"/>
      <c r="C119" s="42"/>
      <c r="D119" s="220" t="s">
        <v>203</v>
      </c>
      <c r="E119" s="42"/>
      <c r="F119" s="221" t="s">
        <v>358</v>
      </c>
      <c r="G119" s="42"/>
      <c r="H119" s="42"/>
      <c r="I119" s="222"/>
      <c r="J119" s="42"/>
      <c r="K119" s="42"/>
      <c r="L119" s="46"/>
      <c r="M119" s="223"/>
      <c r="N119" s="224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203</v>
      </c>
      <c r="AU119" s="19" t="s">
        <v>83</v>
      </c>
    </row>
    <row r="120" s="13" customFormat="1">
      <c r="A120" s="13"/>
      <c r="B120" s="225"/>
      <c r="C120" s="226"/>
      <c r="D120" s="227" t="s">
        <v>205</v>
      </c>
      <c r="E120" s="228" t="s">
        <v>21</v>
      </c>
      <c r="F120" s="229" t="s">
        <v>1081</v>
      </c>
      <c r="G120" s="226"/>
      <c r="H120" s="230">
        <v>12.222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205</v>
      </c>
      <c r="AU120" s="236" t="s">
        <v>83</v>
      </c>
      <c r="AV120" s="13" t="s">
        <v>83</v>
      </c>
      <c r="AW120" s="13" t="s">
        <v>34</v>
      </c>
      <c r="AX120" s="13" t="s">
        <v>73</v>
      </c>
      <c r="AY120" s="236" t="s">
        <v>188</v>
      </c>
    </row>
    <row r="121" s="15" customFormat="1">
      <c r="A121" s="15"/>
      <c r="B121" s="258"/>
      <c r="C121" s="259"/>
      <c r="D121" s="227" t="s">
        <v>205</v>
      </c>
      <c r="E121" s="260" t="s">
        <v>108</v>
      </c>
      <c r="F121" s="261" t="s">
        <v>257</v>
      </c>
      <c r="G121" s="259"/>
      <c r="H121" s="262">
        <v>12.222</v>
      </c>
      <c r="I121" s="263"/>
      <c r="J121" s="259"/>
      <c r="K121" s="259"/>
      <c r="L121" s="264"/>
      <c r="M121" s="265"/>
      <c r="N121" s="266"/>
      <c r="O121" s="266"/>
      <c r="P121" s="266"/>
      <c r="Q121" s="266"/>
      <c r="R121" s="266"/>
      <c r="S121" s="266"/>
      <c r="T121" s="26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8" t="s">
        <v>205</v>
      </c>
      <c r="AU121" s="268" t="s">
        <v>83</v>
      </c>
      <c r="AV121" s="15" t="s">
        <v>195</v>
      </c>
      <c r="AW121" s="15" t="s">
        <v>34</v>
      </c>
      <c r="AX121" s="15" t="s">
        <v>81</v>
      </c>
      <c r="AY121" s="268" t="s">
        <v>188</v>
      </c>
    </row>
    <row r="122" s="2" customFormat="1" ht="24.15" customHeight="1">
      <c r="A122" s="40"/>
      <c r="B122" s="41"/>
      <c r="C122" s="207" t="s">
        <v>244</v>
      </c>
      <c r="D122" s="207" t="s">
        <v>191</v>
      </c>
      <c r="E122" s="208" t="s">
        <v>361</v>
      </c>
      <c r="F122" s="209" t="s">
        <v>362</v>
      </c>
      <c r="G122" s="210" t="s">
        <v>96</v>
      </c>
      <c r="H122" s="211">
        <v>1.776</v>
      </c>
      <c r="I122" s="212"/>
      <c r="J122" s="213">
        <f>ROUND(I122*H122,2)</f>
        <v>0</v>
      </c>
      <c r="K122" s="209" t="s">
        <v>201</v>
      </c>
      <c r="L122" s="46"/>
      <c r="M122" s="214" t="s">
        <v>21</v>
      </c>
      <c r="N122" s="215" t="s">
        <v>44</v>
      </c>
      <c r="O122" s="86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195</v>
      </c>
      <c r="AT122" s="218" t="s">
        <v>191</v>
      </c>
      <c r="AU122" s="218" t="s">
        <v>83</v>
      </c>
      <c r="AY122" s="19" t="s">
        <v>188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81</v>
      </c>
      <c r="BK122" s="219">
        <f>ROUND(I122*H122,2)</f>
        <v>0</v>
      </c>
      <c r="BL122" s="19" t="s">
        <v>195</v>
      </c>
      <c r="BM122" s="218" t="s">
        <v>363</v>
      </c>
    </row>
    <row r="123" s="2" customFormat="1">
      <c r="A123" s="40"/>
      <c r="B123" s="41"/>
      <c r="C123" s="42"/>
      <c r="D123" s="220" t="s">
        <v>203</v>
      </c>
      <c r="E123" s="42"/>
      <c r="F123" s="221" t="s">
        <v>364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203</v>
      </c>
      <c r="AU123" s="19" t="s">
        <v>83</v>
      </c>
    </row>
    <row r="124" s="13" customFormat="1">
      <c r="A124" s="13"/>
      <c r="B124" s="225"/>
      <c r="C124" s="226"/>
      <c r="D124" s="227" t="s">
        <v>205</v>
      </c>
      <c r="E124" s="228" t="s">
        <v>21</v>
      </c>
      <c r="F124" s="229" t="s">
        <v>1082</v>
      </c>
      <c r="G124" s="226"/>
      <c r="H124" s="230">
        <v>1.776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205</v>
      </c>
      <c r="AU124" s="236" t="s">
        <v>83</v>
      </c>
      <c r="AV124" s="13" t="s">
        <v>83</v>
      </c>
      <c r="AW124" s="13" t="s">
        <v>34</v>
      </c>
      <c r="AX124" s="13" t="s">
        <v>73</v>
      </c>
      <c r="AY124" s="236" t="s">
        <v>188</v>
      </c>
    </row>
    <row r="125" s="16" customFormat="1">
      <c r="A125" s="16"/>
      <c r="B125" s="269"/>
      <c r="C125" s="270"/>
      <c r="D125" s="227" t="s">
        <v>205</v>
      </c>
      <c r="E125" s="271" t="s">
        <v>102</v>
      </c>
      <c r="F125" s="272" t="s">
        <v>294</v>
      </c>
      <c r="G125" s="270"/>
      <c r="H125" s="273">
        <v>1.776</v>
      </c>
      <c r="I125" s="274"/>
      <c r="J125" s="270"/>
      <c r="K125" s="270"/>
      <c r="L125" s="275"/>
      <c r="M125" s="276"/>
      <c r="N125" s="277"/>
      <c r="O125" s="277"/>
      <c r="P125" s="277"/>
      <c r="Q125" s="277"/>
      <c r="R125" s="277"/>
      <c r="S125" s="277"/>
      <c r="T125" s="278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79" t="s">
        <v>205</v>
      </c>
      <c r="AU125" s="279" t="s">
        <v>83</v>
      </c>
      <c r="AV125" s="16" t="s">
        <v>189</v>
      </c>
      <c r="AW125" s="16" t="s">
        <v>34</v>
      </c>
      <c r="AX125" s="16" t="s">
        <v>73</v>
      </c>
      <c r="AY125" s="279" t="s">
        <v>188</v>
      </c>
    </row>
    <row r="126" s="15" customFormat="1">
      <c r="A126" s="15"/>
      <c r="B126" s="258"/>
      <c r="C126" s="259"/>
      <c r="D126" s="227" t="s">
        <v>205</v>
      </c>
      <c r="E126" s="260" t="s">
        <v>21</v>
      </c>
      <c r="F126" s="261" t="s">
        <v>257</v>
      </c>
      <c r="G126" s="259"/>
      <c r="H126" s="262">
        <v>1.776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8" t="s">
        <v>205</v>
      </c>
      <c r="AU126" s="268" t="s">
        <v>83</v>
      </c>
      <c r="AV126" s="15" t="s">
        <v>195</v>
      </c>
      <c r="AW126" s="15" t="s">
        <v>34</v>
      </c>
      <c r="AX126" s="15" t="s">
        <v>81</v>
      </c>
      <c r="AY126" s="268" t="s">
        <v>188</v>
      </c>
    </row>
    <row r="127" s="2" customFormat="1" ht="24.15" customHeight="1">
      <c r="A127" s="40"/>
      <c r="B127" s="41"/>
      <c r="C127" s="207" t="s">
        <v>250</v>
      </c>
      <c r="D127" s="207" t="s">
        <v>191</v>
      </c>
      <c r="E127" s="208" t="s">
        <v>367</v>
      </c>
      <c r="F127" s="209" t="s">
        <v>368</v>
      </c>
      <c r="G127" s="210" t="s">
        <v>96</v>
      </c>
      <c r="H127" s="211">
        <v>419.94</v>
      </c>
      <c r="I127" s="212"/>
      <c r="J127" s="213">
        <f>ROUND(I127*H127,2)</f>
        <v>0</v>
      </c>
      <c r="K127" s="209" t="s">
        <v>201</v>
      </c>
      <c r="L127" s="46"/>
      <c r="M127" s="214" t="s">
        <v>21</v>
      </c>
      <c r="N127" s="215" t="s">
        <v>44</v>
      </c>
      <c r="O127" s="86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195</v>
      </c>
      <c r="AT127" s="218" t="s">
        <v>191</v>
      </c>
      <c r="AU127" s="218" t="s">
        <v>83</v>
      </c>
      <c r="AY127" s="19" t="s">
        <v>188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81</v>
      </c>
      <c r="BK127" s="219">
        <f>ROUND(I127*H127,2)</f>
        <v>0</v>
      </c>
      <c r="BL127" s="19" t="s">
        <v>195</v>
      </c>
      <c r="BM127" s="218" t="s">
        <v>369</v>
      </c>
    </row>
    <row r="128" s="2" customFormat="1">
      <c r="A128" s="40"/>
      <c r="B128" s="41"/>
      <c r="C128" s="42"/>
      <c r="D128" s="220" t="s">
        <v>203</v>
      </c>
      <c r="E128" s="42"/>
      <c r="F128" s="221" t="s">
        <v>370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203</v>
      </c>
      <c r="AU128" s="19" t="s">
        <v>83</v>
      </c>
    </row>
    <row r="129" s="13" customFormat="1">
      <c r="A129" s="13"/>
      <c r="B129" s="225"/>
      <c r="C129" s="226"/>
      <c r="D129" s="227" t="s">
        <v>205</v>
      </c>
      <c r="E129" s="228" t="s">
        <v>21</v>
      </c>
      <c r="F129" s="229" t="s">
        <v>955</v>
      </c>
      <c r="G129" s="226"/>
      <c r="H129" s="230">
        <v>419.94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205</v>
      </c>
      <c r="AU129" s="236" t="s">
        <v>83</v>
      </c>
      <c r="AV129" s="13" t="s">
        <v>83</v>
      </c>
      <c r="AW129" s="13" t="s">
        <v>34</v>
      </c>
      <c r="AX129" s="13" t="s">
        <v>81</v>
      </c>
      <c r="AY129" s="236" t="s">
        <v>188</v>
      </c>
    </row>
    <row r="130" s="2" customFormat="1" ht="24.15" customHeight="1">
      <c r="A130" s="40"/>
      <c r="B130" s="41"/>
      <c r="C130" s="207" t="s">
        <v>258</v>
      </c>
      <c r="D130" s="207" t="s">
        <v>191</v>
      </c>
      <c r="E130" s="208" t="s">
        <v>373</v>
      </c>
      <c r="F130" s="209" t="s">
        <v>374</v>
      </c>
      <c r="G130" s="210" t="s">
        <v>96</v>
      </c>
      <c r="H130" s="211">
        <v>12.222</v>
      </c>
      <c r="I130" s="212"/>
      <c r="J130" s="213">
        <f>ROUND(I130*H130,2)</f>
        <v>0</v>
      </c>
      <c r="K130" s="209" t="s">
        <v>201</v>
      </c>
      <c r="L130" s="46"/>
      <c r="M130" s="214" t="s">
        <v>21</v>
      </c>
      <c r="N130" s="215" t="s">
        <v>44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195</v>
      </c>
      <c r="AT130" s="218" t="s">
        <v>191</v>
      </c>
      <c r="AU130" s="218" t="s">
        <v>83</v>
      </c>
      <c r="AY130" s="19" t="s">
        <v>188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81</v>
      </c>
      <c r="BK130" s="219">
        <f>ROUND(I130*H130,2)</f>
        <v>0</v>
      </c>
      <c r="BL130" s="19" t="s">
        <v>195</v>
      </c>
      <c r="BM130" s="218" t="s">
        <v>375</v>
      </c>
    </row>
    <row r="131" s="2" customFormat="1">
      <c r="A131" s="40"/>
      <c r="B131" s="41"/>
      <c r="C131" s="42"/>
      <c r="D131" s="220" t="s">
        <v>203</v>
      </c>
      <c r="E131" s="42"/>
      <c r="F131" s="221" t="s">
        <v>376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203</v>
      </c>
      <c r="AU131" s="19" t="s">
        <v>83</v>
      </c>
    </row>
    <row r="132" s="13" customFormat="1">
      <c r="A132" s="13"/>
      <c r="B132" s="225"/>
      <c r="C132" s="226"/>
      <c r="D132" s="227" t="s">
        <v>205</v>
      </c>
      <c r="E132" s="228" t="s">
        <v>21</v>
      </c>
      <c r="F132" s="229" t="s">
        <v>108</v>
      </c>
      <c r="G132" s="226"/>
      <c r="H132" s="230">
        <v>12.222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205</v>
      </c>
      <c r="AU132" s="236" t="s">
        <v>83</v>
      </c>
      <c r="AV132" s="13" t="s">
        <v>83</v>
      </c>
      <c r="AW132" s="13" t="s">
        <v>34</v>
      </c>
      <c r="AX132" s="13" t="s">
        <v>81</v>
      </c>
      <c r="AY132" s="236" t="s">
        <v>188</v>
      </c>
    </row>
    <row r="133" s="2" customFormat="1" ht="24.15" customHeight="1">
      <c r="A133" s="40"/>
      <c r="B133" s="41"/>
      <c r="C133" s="207" t="s">
        <v>264</v>
      </c>
      <c r="D133" s="207" t="s">
        <v>191</v>
      </c>
      <c r="E133" s="208" t="s">
        <v>378</v>
      </c>
      <c r="F133" s="209" t="s">
        <v>379</v>
      </c>
      <c r="G133" s="210" t="s">
        <v>96</v>
      </c>
      <c r="H133" s="211">
        <v>1.776</v>
      </c>
      <c r="I133" s="212"/>
      <c r="J133" s="213">
        <f>ROUND(I133*H133,2)</f>
        <v>0</v>
      </c>
      <c r="K133" s="209" t="s">
        <v>201</v>
      </c>
      <c r="L133" s="46"/>
      <c r="M133" s="214" t="s">
        <v>21</v>
      </c>
      <c r="N133" s="215" t="s">
        <v>44</v>
      </c>
      <c r="O133" s="86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195</v>
      </c>
      <c r="AT133" s="218" t="s">
        <v>191</v>
      </c>
      <c r="AU133" s="218" t="s">
        <v>83</v>
      </c>
      <c r="AY133" s="19" t="s">
        <v>188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81</v>
      </c>
      <c r="BK133" s="219">
        <f>ROUND(I133*H133,2)</f>
        <v>0</v>
      </c>
      <c r="BL133" s="19" t="s">
        <v>195</v>
      </c>
      <c r="BM133" s="218" t="s">
        <v>380</v>
      </c>
    </row>
    <row r="134" s="2" customFormat="1">
      <c r="A134" s="40"/>
      <c r="B134" s="41"/>
      <c r="C134" s="42"/>
      <c r="D134" s="220" t="s">
        <v>203</v>
      </c>
      <c r="E134" s="42"/>
      <c r="F134" s="221" t="s">
        <v>381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203</v>
      </c>
      <c r="AU134" s="19" t="s">
        <v>83</v>
      </c>
    </row>
    <row r="135" s="13" customFormat="1">
      <c r="A135" s="13"/>
      <c r="B135" s="225"/>
      <c r="C135" s="226"/>
      <c r="D135" s="227" t="s">
        <v>205</v>
      </c>
      <c r="E135" s="228" t="s">
        <v>21</v>
      </c>
      <c r="F135" s="229" t="s">
        <v>102</v>
      </c>
      <c r="G135" s="226"/>
      <c r="H135" s="230">
        <v>1.776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205</v>
      </c>
      <c r="AU135" s="236" t="s">
        <v>83</v>
      </c>
      <c r="AV135" s="13" t="s">
        <v>83</v>
      </c>
      <c r="AW135" s="13" t="s">
        <v>34</v>
      </c>
      <c r="AX135" s="13" t="s">
        <v>81</v>
      </c>
      <c r="AY135" s="236" t="s">
        <v>188</v>
      </c>
    </row>
    <row r="136" s="2" customFormat="1" ht="24.15" customHeight="1">
      <c r="A136" s="40"/>
      <c r="B136" s="41"/>
      <c r="C136" s="207" t="s">
        <v>271</v>
      </c>
      <c r="D136" s="207" t="s">
        <v>191</v>
      </c>
      <c r="E136" s="208" t="s">
        <v>383</v>
      </c>
      <c r="F136" s="209" t="s">
        <v>384</v>
      </c>
      <c r="G136" s="210" t="s">
        <v>130</v>
      </c>
      <c r="H136" s="211">
        <v>10.5</v>
      </c>
      <c r="I136" s="212"/>
      <c r="J136" s="213">
        <f>ROUND(I136*H136,2)</f>
        <v>0</v>
      </c>
      <c r="K136" s="209" t="s">
        <v>201</v>
      </c>
      <c r="L136" s="46"/>
      <c r="M136" s="214" t="s">
        <v>21</v>
      </c>
      <c r="N136" s="215" t="s">
        <v>44</v>
      </c>
      <c r="O136" s="86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195</v>
      </c>
      <c r="AT136" s="218" t="s">
        <v>191</v>
      </c>
      <c r="AU136" s="218" t="s">
        <v>83</v>
      </c>
      <c r="AY136" s="19" t="s">
        <v>188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81</v>
      </c>
      <c r="BK136" s="219">
        <f>ROUND(I136*H136,2)</f>
        <v>0</v>
      </c>
      <c r="BL136" s="19" t="s">
        <v>195</v>
      </c>
      <c r="BM136" s="218" t="s">
        <v>385</v>
      </c>
    </row>
    <row r="137" s="2" customFormat="1">
      <c r="A137" s="40"/>
      <c r="B137" s="41"/>
      <c r="C137" s="42"/>
      <c r="D137" s="220" t="s">
        <v>203</v>
      </c>
      <c r="E137" s="42"/>
      <c r="F137" s="221" t="s">
        <v>386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203</v>
      </c>
      <c r="AU137" s="19" t="s">
        <v>83</v>
      </c>
    </row>
    <row r="138" s="2" customFormat="1" ht="24.15" customHeight="1">
      <c r="A138" s="40"/>
      <c r="B138" s="41"/>
      <c r="C138" s="207" t="s">
        <v>8</v>
      </c>
      <c r="D138" s="207" t="s">
        <v>191</v>
      </c>
      <c r="E138" s="208" t="s">
        <v>388</v>
      </c>
      <c r="F138" s="209" t="s">
        <v>389</v>
      </c>
      <c r="G138" s="210" t="s">
        <v>130</v>
      </c>
      <c r="H138" s="211">
        <v>315</v>
      </c>
      <c r="I138" s="212"/>
      <c r="J138" s="213">
        <f>ROUND(I138*H138,2)</f>
        <v>0</v>
      </c>
      <c r="K138" s="209" t="s">
        <v>201</v>
      </c>
      <c r="L138" s="46"/>
      <c r="M138" s="214" t="s">
        <v>21</v>
      </c>
      <c r="N138" s="215" t="s">
        <v>44</v>
      </c>
      <c r="O138" s="86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195</v>
      </c>
      <c r="AT138" s="218" t="s">
        <v>191</v>
      </c>
      <c r="AU138" s="218" t="s">
        <v>83</v>
      </c>
      <c r="AY138" s="19" t="s">
        <v>188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81</v>
      </c>
      <c r="BK138" s="219">
        <f>ROUND(I138*H138,2)</f>
        <v>0</v>
      </c>
      <c r="BL138" s="19" t="s">
        <v>195</v>
      </c>
      <c r="BM138" s="218" t="s">
        <v>390</v>
      </c>
    </row>
    <row r="139" s="2" customFormat="1">
      <c r="A139" s="40"/>
      <c r="B139" s="41"/>
      <c r="C139" s="42"/>
      <c r="D139" s="220" t="s">
        <v>203</v>
      </c>
      <c r="E139" s="42"/>
      <c r="F139" s="221" t="s">
        <v>391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203</v>
      </c>
      <c r="AU139" s="19" t="s">
        <v>83</v>
      </c>
    </row>
    <row r="140" s="13" customFormat="1">
      <c r="A140" s="13"/>
      <c r="B140" s="225"/>
      <c r="C140" s="226"/>
      <c r="D140" s="227" t="s">
        <v>205</v>
      </c>
      <c r="E140" s="228" t="s">
        <v>21</v>
      </c>
      <c r="F140" s="229" t="s">
        <v>1083</v>
      </c>
      <c r="G140" s="226"/>
      <c r="H140" s="230">
        <v>315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205</v>
      </c>
      <c r="AU140" s="236" t="s">
        <v>83</v>
      </c>
      <c r="AV140" s="13" t="s">
        <v>83</v>
      </c>
      <c r="AW140" s="13" t="s">
        <v>34</v>
      </c>
      <c r="AX140" s="13" t="s">
        <v>81</v>
      </c>
      <c r="AY140" s="236" t="s">
        <v>188</v>
      </c>
    </row>
    <row r="141" s="2" customFormat="1" ht="24.15" customHeight="1">
      <c r="A141" s="40"/>
      <c r="B141" s="41"/>
      <c r="C141" s="207" t="s">
        <v>283</v>
      </c>
      <c r="D141" s="207" t="s">
        <v>191</v>
      </c>
      <c r="E141" s="208" t="s">
        <v>394</v>
      </c>
      <c r="F141" s="209" t="s">
        <v>395</v>
      </c>
      <c r="G141" s="210" t="s">
        <v>130</v>
      </c>
      <c r="H141" s="211">
        <v>10.5</v>
      </c>
      <c r="I141" s="212"/>
      <c r="J141" s="213">
        <f>ROUND(I141*H141,2)</f>
        <v>0</v>
      </c>
      <c r="K141" s="209" t="s">
        <v>201</v>
      </c>
      <c r="L141" s="46"/>
      <c r="M141" s="214" t="s">
        <v>21</v>
      </c>
      <c r="N141" s="215" t="s">
        <v>44</v>
      </c>
      <c r="O141" s="86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8" t="s">
        <v>195</v>
      </c>
      <c r="AT141" s="218" t="s">
        <v>191</v>
      </c>
      <c r="AU141" s="218" t="s">
        <v>83</v>
      </c>
      <c r="AY141" s="19" t="s">
        <v>188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9" t="s">
        <v>81</v>
      </c>
      <c r="BK141" s="219">
        <f>ROUND(I141*H141,2)</f>
        <v>0</v>
      </c>
      <c r="BL141" s="19" t="s">
        <v>195</v>
      </c>
      <c r="BM141" s="218" t="s">
        <v>396</v>
      </c>
    </row>
    <row r="142" s="2" customFormat="1">
      <c r="A142" s="40"/>
      <c r="B142" s="41"/>
      <c r="C142" s="42"/>
      <c r="D142" s="220" t="s">
        <v>203</v>
      </c>
      <c r="E142" s="42"/>
      <c r="F142" s="221" t="s">
        <v>397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203</v>
      </c>
      <c r="AU142" s="19" t="s">
        <v>83</v>
      </c>
    </row>
    <row r="143" s="2" customFormat="1" ht="24.15" customHeight="1">
      <c r="A143" s="40"/>
      <c r="B143" s="41"/>
      <c r="C143" s="207" t="s">
        <v>288</v>
      </c>
      <c r="D143" s="207" t="s">
        <v>191</v>
      </c>
      <c r="E143" s="208" t="s">
        <v>399</v>
      </c>
      <c r="F143" s="209" t="s">
        <v>400</v>
      </c>
      <c r="G143" s="210" t="s">
        <v>96</v>
      </c>
      <c r="H143" s="211">
        <v>10.125999999999999</v>
      </c>
      <c r="I143" s="212"/>
      <c r="J143" s="213">
        <f>ROUND(I143*H143,2)</f>
        <v>0</v>
      </c>
      <c r="K143" s="209" t="s">
        <v>401</v>
      </c>
      <c r="L143" s="46"/>
      <c r="M143" s="214" t="s">
        <v>21</v>
      </c>
      <c r="N143" s="215" t="s">
        <v>44</v>
      </c>
      <c r="O143" s="86"/>
      <c r="P143" s="216">
        <f>O143*H143</f>
        <v>0</v>
      </c>
      <c r="Q143" s="216">
        <v>4.0000000000000003E-05</v>
      </c>
      <c r="R143" s="216">
        <f>Q143*H143</f>
        <v>0.00040504000000000001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195</v>
      </c>
      <c r="AT143" s="218" t="s">
        <v>191</v>
      </c>
      <c r="AU143" s="218" t="s">
        <v>83</v>
      </c>
      <c r="AY143" s="19" t="s">
        <v>188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81</v>
      </c>
      <c r="BK143" s="219">
        <f>ROUND(I143*H143,2)</f>
        <v>0</v>
      </c>
      <c r="BL143" s="19" t="s">
        <v>195</v>
      </c>
      <c r="BM143" s="218" t="s">
        <v>402</v>
      </c>
    </row>
    <row r="144" s="2" customFormat="1">
      <c r="A144" s="40"/>
      <c r="B144" s="41"/>
      <c r="C144" s="42"/>
      <c r="D144" s="220" t="s">
        <v>203</v>
      </c>
      <c r="E144" s="42"/>
      <c r="F144" s="221" t="s">
        <v>403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203</v>
      </c>
      <c r="AU144" s="19" t="s">
        <v>83</v>
      </c>
    </row>
    <row r="145" s="14" customFormat="1">
      <c r="A145" s="14"/>
      <c r="B145" s="247"/>
      <c r="C145" s="248"/>
      <c r="D145" s="227" t="s">
        <v>205</v>
      </c>
      <c r="E145" s="249" t="s">
        <v>21</v>
      </c>
      <c r="F145" s="250" t="s">
        <v>404</v>
      </c>
      <c r="G145" s="248"/>
      <c r="H145" s="249" t="s">
        <v>21</v>
      </c>
      <c r="I145" s="251"/>
      <c r="J145" s="248"/>
      <c r="K145" s="248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205</v>
      </c>
      <c r="AU145" s="256" t="s">
        <v>83</v>
      </c>
      <c r="AV145" s="14" t="s">
        <v>81</v>
      </c>
      <c r="AW145" s="14" t="s">
        <v>34</v>
      </c>
      <c r="AX145" s="14" t="s">
        <v>73</v>
      </c>
      <c r="AY145" s="256" t="s">
        <v>188</v>
      </c>
    </row>
    <row r="146" s="13" customFormat="1">
      <c r="A146" s="13"/>
      <c r="B146" s="225"/>
      <c r="C146" s="226"/>
      <c r="D146" s="227" t="s">
        <v>205</v>
      </c>
      <c r="E146" s="228" t="s">
        <v>21</v>
      </c>
      <c r="F146" s="229" t="s">
        <v>1084</v>
      </c>
      <c r="G146" s="226"/>
      <c r="H146" s="230">
        <v>10.125999999999999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205</v>
      </c>
      <c r="AU146" s="236" t="s">
        <v>83</v>
      </c>
      <c r="AV146" s="13" t="s">
        <v>83</v>
      </c>
      <c r="AW146" s="13" t="s">
        <v>34</v>
      </c>
      <c r="AX146" s="13" t="s">
        <v>81</v>
      </c>
      <c r="AY146" s="236" t="s">
        <v>188</v>
      </c>
    </row>
    <row r="147" s="2" customFormat="1" ht="16.5" customHeight="1">
      <c r="A147" s="40"/>
      <c r="B147" s="41"/>
      <c r="C147" s="207" t="s">
        <v>296</v>
      </c>
      <c r="D147" s="207" t="s">
        <v>191</v>
      </c>
      <c r="E147" s="208" t="s">
        <v>408</v>
      </c>
      <c r="F147" s="209" t="s">
        <v>409</v>
      </c>
      <c r="G147" s="210" t="s">
        <v>410</v>
      </c>
      <c r="H147" s="211">
        <v>1</v>
      </c>
      <c r="I147" s="212"/>
      <c r="J147" s="213">
        <f>ROUND(I147*H147,2)</f>
        <v>0</v>
      </c>
      <c r="K147" s="209" t="s">
        <v>21</v>
      </c>
      <c r="L147" s="46"/>
      <c r="M147" s="214" t="s">
        <v>21</v>
      </c>
      <c r="N147" s="215" t="s">
        <v>44</v>
      </c>
      <c r="O147" s="86"/>
      <c r="P147" s="216">
        <f>O147*H147</f>
        <v>0</v>
      </c>
      <c r="Q147" s="216">
        <v>0</v>
      </c>
      <c r="R147" s="216">
        <f>Q147*H147</f>
        <v>0</v>
      </c>
      <c r="S147" s="216">
        <v>0.050000000000000003</v>
      </c>
      <c r="T147" s="217">
        <f>S147*H147</f>
        <v>0.050000000000000003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195</v>
      </c>
      <c r="AT147" s="218" t="s">
        <v>191</v>
      </c>
      <c r="AU147" s="218" t="s">
        <v>83</v>
      </c>
      <c r="AY147" s="19" t="s">
        <v>188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81</v>
      </c>
      <c r="BK147" s="219">
        <f>ROUND(I147*H147,2)</f>
        <v>0</v>
      </c>
      <c r="BL147" s="19" t="s">
        <v>195</v>
      </c>
      <c r="BM147" s="218" t="s">
        <v>411</v>
      </c>
    </row>
    <row r="148" s="2" customFormat="1">
      <c r="A148" s="40"/>
      <c r="B148" s="41"/>
      <c r="C148" s="42"/>
      <c r="D148" s="227" t="s">
        <v>223</v>
      </c>
      <c r="E148" s="42"/>
      <c r="F148" s="257" t="s">
        <v>412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223</v>
      </c>
      <c r="AU148" s="19" t="s">
        <v>83</v>
      </c>
    </row>
    <row r="149" s="2" customFormat="1" ht="16.5" customHeight="1">
      <c r="A149" s="40"/>
      <c r="B149" s="41"/>
      <c r="C149" s="207" t="s">
        <v>301</v>
      </c>
      <c r="D149" s="207" t="s">
        <v>191</v>
      </c>
      <c r="E149" s="208" t="s">
        <v>414</v>
      </c>
      <c r="F149" s="209" t="s">
        <v>415</v>
      </c>
      <c r="G149" s="210" t="s">
        <v>410</v>
      </c>
      <c r="H149" s="211">
        <v>1</v>
      </c>
      <c r="I149" s="212"/>
      <c r="J149" s="213">
        <f>ROUND(I149*H149,2)</f>
        <v>0</v>
      </c>
      <c r="K149" s="209" t="s">
        <v>21</v>
      </c>
      <c r="L149" s="46"/>
      <c r="M149" s="214" t="s">
        <v>21</v>
      </c>
      <c r="N149" s="215" t="s">
        <v>44</v>
      </c>
      <c r="O149" s="86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195</v>
      </c>
      <c r="AT149" s="218" t="s">
        <v>191</v>
      </c>
      <c r="AU149" s="218" t="s">
        <v>83</v>
      </c>
      <c r="AY149" s="19" t="s">
        <v>188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81</v>
      </c>
      <c r="BK149" s="219">
        <f>ROUND(I149*H149,2)</f>
        <v>0</v>
      </c>
      <c r="BL149" s="19" t="s">
        <v>195</v>
      </c>
      <c r="BM149" s="218" t="s">
        <v>416</v>
      </c>
    </row>
    <row r="150" s="2" customFormat="1">
      <c r="A150" s="40"/>
      <c r="B150" s="41"/>
      <c r="C150" s="42"/>
      <c r="D150" s="227" t="s">
        <v>223</v>
      </c>
      <c r="E150" s="42"/>
      <c r="F150" s="257" t="s">
        <v>417</v>
      </c>
      <c r="G150" s="42"/>
      <c r="H150" s="42"/>
      <c r="I150" s="22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223</v>
      </c>
      <c r="AU150" s="19" t="s">
        <v>83</v>
      </c>
    </row>
    <row r="151" s="2" customFormat="1" ht="16.5" customHeight="1">
      <c r="A151" s="40"/>
      <c r="B151" s="41"/>
      <c r="C151" s="207" t="s">
        <v>310</v>
      </c>
      <c r="D151" s="207" t="s">
        <v>191</v>
      </c>
      <c r="E151" s="208" t="s">
        <v>428</v>
      </c>
      <c r="F151" s="209" t="s">
        <v>429</v>
      </c>
      <c r="G151" s="210" t="s">
        <v>267</v>
      </c>
      <c r="H151" s="211">
        <v>1.425</v>
      </c>
      <c r="I151" s="212"/>
      <c r="J151" s="213">
        <f>ROUND(I151*H151,2)</f>
        <v>0</v>
      </c>
      <c r="K151" s="209" t="s">
        <v>201</v>
      </c>
      <c r="L151" s="46"/>
      <c r="M151" s="214" t="s">
        <v>21</v>
      </c>
      <c r="N151" s="215" t="s">
        <v>44</v>
      </c>
      <c r="O151" s="86"/>
      <c r="P151" s="216">
        <f>O151*H151</f>
        <v>0</v>
      </c>
      <c r="Q151" s="216">
        <v>0</v>
      </c>
      <c r="R151" s="216">
        <f>Q151*H151</f>
        <v>0</v>
      </c>
      <c r="S151" s="216">
        <v>2.2000000000000002</v>
      </c>
      <c r="T151" s="217">
        <f>S151*H151</f>
        <v>3.1350000000000002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8" t="s">
        <v>195</v>
      </c>
      <c r="AT151" s="218" t="s">
        <v>191</v>
      </c>
      <c r="AU151" s="218" t="s">
        <v>83</v>
      </c>
      <c r="AY151" s="19" t="s">
        <v>188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9" t="s">
        <v>81</v>
      </c>
      <c r="BK151" s="219">
        <f>ROUND(I151*H151,2)</f>
        <v>0</v>
      </c>
      <c r="BL151" s="19" t="s">
        <v>195</v>
      </c>
      <c r="BM151" s="218" t="s">
        <v>430</v>
      </c>
    </row>
    <row r="152" s="2" customFormat="1">
      <c r="A152" s="40"/>
      <c r="B152" s="41"/>
      <c r="C152" s="42"/>
      <c r="D152" s="220" t="s">
        <v>203</v>
      </c>
      <c r="E152" s="42"/>
      <c r="F152" s="221" t="s">
        <v>431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203</v>
      </c>
      <c r="AU152" s="19" t="s">
        <v>83</v>
      </c>
    </row>
    <row r="153" s="14" customFormat="1">
      <c r="A153" s="14"/>
      <c r="B153" s="247"/>
      <c r="C153" s="248"/>
      <c r="D153" s="227" t="s">
        <v>205</v>
      </c>
      <c r="E153" s="249" t="s">
        <v>21</v>
      </c>
      <c r="F153" s="250" t="s">
        <v>432</v>
      </c>
      <c r="G153" s="248"/>
      <c r="H153" s="249" t="s">
        <v>21</v>
      </c>
      <c r="I153" s="251"/>
      <c r="J153" s="248"/>
      <c r="K153" s="248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205</v>
      </c>
      <c r="AU153" s="256" t="s">
        <v>83</v>
      </c>
      <c r="AV153" s="14" t="s">
        <v>81</v>
      </c>
      <c r="AW153" s="14" t="s">
        <v>34</v>
      </c>
      <c r="AX153" s="14" t="s">
        <v>73</v>
      </c>
      <c r="AY153" s="256" t="s">
        <v>188</v>
      </c>
    </row>
    <row r="154" s="13" customFormat="1">
      <c r="A154" s="13"/>
      <c r="B154" s="225"/>
      <c r="C154" s="226"/>
      <c r="D154" s="227" t="s">
        <v>205</v>
      </c>
      <c r="E154" s="228" t="s">
        <v>21</v>
      </c>
      <c r="F154" s="229" t="s">
        <v>1085</v>
      </c>
      <c r="G154" s="226"/>
      <c r="H154" s="230">
        <v>1.425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205</v>
      </c>
      <c r="AU154" s="236" t="s">
        <v>83</v>
      </c>
      <c r="AV154" s="13" t="s">
        <v>83</v>
      </c>
      <c r="AW154" s="13" t="s">
        <v>34</v>
      </c>
      <c r="AX154" s="13" t="s">
        <v>81</v>
      </c>
      <c r="AY154" s="236" t="s">
        <v>188</v>
      </c>
    </row>
    <row r="155" s="2" customFormat="1" ht="21.75" customHeight="1">
      <c r="A155" s="40"/>
      <c r="B155" s="41"/>
      <c r="C155" s="207" t="s">
        <v>7</v>
      </c>
      <c r="D155" s="207" t="s">
        <v>191</v>
      </c>
      <c r="E155" s="208" t="s">
        <v>434</v>
      </c>
      <c r="F155" s="209" t="s">
        <v>435</v>
      </c>
      <c r="G155" s="210" t="s">
        <v>267</v>
      </c>
      <c r="H155" s="211">
        <v>6.8410000000000002</v>
      </c>
      <c r="I155" s="212"/>
      <c r="J155" s="213">
        <f>ROUND(I155*H155,2)</f>
        <v>0</v>
      </c>
      <c r="K155" s="209" t="s">
        <v>201</v>
      </c>
      <c r="L155" s="46"/>
      <c r="M155" s="214" t="s">
        <v>21</v>
      </c>
      <c r="N155" s="215" t="s">
        <v>44</v>
      </c>
      <c r="O155" s="86"/>
      <c r="P155" s="216">
        <f>O155*H155</f>
        <v>0</v>
      </c>
      <c r="Q155" s="216">
        <v>0</v>
      </c>
      <c r="R155" s="216">
        <f>Q155*H155</f>
        <v>0</v>
      </c>
      <c r="S155" s="216">
        <v>1.3999999999999999</v>
      </c>
      <c r="T155" s="217">
        <f>S155*H155</f>
        <v>9.577399999999999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195</v>
      </c>
      <c r="AT155" s="218" t="s">
        <v>191</v>
      </c>
      <c r="AU155" s="218" t="s">
        <v>83</v>
      </c>
      <c r="AY155" s="19" t="s">
        <v>188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81</v>
      </c>
      <c r="BK155" s="219">
        <f>ROUND(I155*H155,2)</f>
        <v>0</v>
      </c>
      <c r="BL155" s="19" t="s">
        <v>195</v>
      </c>
      <c r="BM155" s="218" t="s">
        <v>436</v>
      </c>
    </row>
    <row r="156" s="2" customFormat="1">
      <c r="A156" s="40"/>
      <c r="B156" s="41"/>
      <c r="C156" s="42"/>
      <c r="D156" s="220" t="s">
        <v>203</v>
      </c>
      <c r="E156" s="42"/>
      <c r="F156" s="221" t="s">
        <v>437</v>
      </c>
      <c r="G156" s="42"/>
      <c r="H156" s="42"/>
      <c r="I156" s="22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203</v>
      </c>
      <c r="AU156" s="19" t="s">
        <v>83</v>
      </c>
    </row>
    <row r="157" s="13" customFormat="1">
      <c r="A157" s="13"/>
      <c r="B157" s="225"/>
      <c r="C157" s="226"/>
      <c r="D157" s="227" t="s">
        <v>205</v>
      </c>
      <c r="E157" s="228" t="s">
        <v>21</v>
      </c>
      <c r="F157" s="229" t="s">
        <v>1086</v>
      </c>
      <c r="G157" s="226"/>
      <c r="H157" s="230">
        <v>6.8410000000000002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205</v>
      </c>
      <c r="AU157" s="236" t="s">
        <v>83</v>
      </c>
      <c r="AV157" s="13" t="s">
        <v>83</v>
      </c>
      <c r="AW157" s="13" t="s">
        <v>34</v>
      </c>
      <c r="AX157" s="13" t="s">
        <v>81</v>
      </c>
      <c r="AY157" s="236" t="s">
        <v>188</v>
      </c>
    </row>
    <row r="158" s="12" customFormat="1" ht="22.8" customHeight="1">
      <c r="A158" s="12"/>
      <c r="B158" s="191"/>
      <c r="C158" s="192"/>
      <c r="D158" s="193" t="s">
        <v>72</v>
      </c>
      <c r="E158" s="205" t="s">
        <v>458</v>
      </c>
      <c r="F158" s="205" t="s">
        <v>459</v>
      </c>
      <c r="G158" s="192"/>
      <c r="H158" s="192"/>
      <c r="I158" s="195"/>
      <c r="J158" s="206">
        <f>BK158</f>
        <v>0</v>
      </c>
      <c r="K158" s="192"/>
      <c r="L158" s="197"/>
      <c r="M158" s="198"/>
      <c r="N158" s="199"/>
      <c r="O158" s="199"/>
      <c r="P158" s="200">
        <f>SUM(P159:P178)</f>
        <v>0</v>
      </c>
      <c r="Q158" s="199"/>
      <c r="R158" s="200">
        <f>SUM(R159:R178)</f>
        <v>0</v>
      </c>
      <c r="S158" s="199"/>
      <c r="T158" s="201">
        <f>SUM(T159:T178)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2" t="s">
        <v>81</v>
      </c>
      <c r="AT158" s="203" t="s">
        <v>72</v>
      </c>
      <c r="AU158" s="203" t="s">
        <v>81</v>
      </c>
      <c r="AY158" s="202" t="s">
        <v>188</v>
      </c>
      <c r="BK158" s="204">
        <f>SUM(BK159:BK178)</f>
        <v>0</v>
      </c>
    </row>
    <row r="159" s="2" customFormat="1" ht="24.15" customHeight="1">
      <c r="A159" s="40"/>
      <c r="B159" s="41"/>
      <c r="C159" s="207" t="s">
        <v>321</v>
      </c>
      <c r="D159" s="207" t="s">
        <v>191</v>
      </c>
      <c r="E159" s="208" t="s">
        <v>461</v>
      </c>
      <c r="F159" s="209" t="s">
        <v>462</v>
      </c>
      <c r="G159" s="210" t="s">
        <v>278</v>
      </c>
      <c r="H159" s="211">
        <v>15.260999999999999</v>
      </c>
      <c r="I159" s="212"/>
      <c r="J159" s="213">
        <f>ROUND(I159*H159,2)</f>
        <v>0</v>
      </c>
      <c r="K159" s="209" t="s">
        <v>201</v>
      </c>
      <c r="L159" s="46"/>
      <c r="M159" s="214" t="s">
        <v>21</v>
      </c>
      <c r="N159" s="215" t="s">
        <v>44</v>
      </c>
      <c r="O159" s="86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195</v>
      </c>
      <c r="AT159" s="218" t="s">
        <v>191</v>
      </c>
      <c r="AU159" s="218" t="s">
        <v>83</v>
      </c>
      <c r="AY159" s="19" t="s">
        <v>188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81</v>
      </c>
      <c r="BK159" s="219">
        <f>ROUND(I159*H159,2)</f>
        <v>0</v>
      </c>
      <c r="BL159" s="19" t="s">
        <v>195</v>
      </c>
      <c r="BM159" s="218" t="s">
        <v>463</v>
      </c>
    </row>
    <row r="160" s="2" customFormat="1">
      <c r="A160" s="40"/>
      <c r="B160" s="41"/>
      <c r="C160" s="42"/>
      <c r="D160" s="220" t="s">
        <v>203</v>
      </c>
      <c r="E160" s="42"/>
      <c r="F160" s="221" t="s">
        <v>464</v>
      </c>
      <c r="G160" s="42"/>
      <c r="H160" s="42"/>
      <c r="I160" s="222"/>
      <c r="J160" s="42"/>
      <c r="K160" s="42"/>
      <c r="L160" s="46"/>
      <c r="M160" s="223"/>
      <c r="N160" s="22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203</v>
      </c>
      <c r="AU160" s="19" t="s">
        <v>83</v>
      </c>
    </row>
    <row r="161" s="2" customFormat="1" ht="21.75" customHeight="1">
      <c r="A161" s="40"/>
      <c r="B161" s="41"/>
      <c r="C161" s="207" t="s">
        <v>327</v>
      </c>
      <c r="D161" s="207" t="s">
        <v>191</v>
      </c>
      <c r="E161" s="208" t="s">
        <v>466</v>
      </c>
      <c r="F161" s="209" t="s">
        <v>467</v>
      </c>
      <c r="G161" s="210" t="s">
        <v>278</v>
      </c>
      <c r="H161" s="211">
        <v>15.260999999999999</v>
      </c>
      <c r="I161" s="212"/>
      <c r="J161" s="213">
        <f>ROUND(I161*H161,2)</f>
        <v>0</v>
      </c>
      <c r="K161" s="209" t="s">
        <v>201</v>
      </c>
      <c r="L161" s="46"/>
      <c r="M161" s="214" t="s">
        <v>21</v>
      </c>
      <c r="N161" s="215" t="s">
        <v>44</v>
      </c>
      <c r="O161" s="86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195</v>
      </c>
      <c r="AT161" s="218" t="s">
        <v>191</v>
      </c>
      <c r="AU161" s="218" t="s">
        <v>83</v>
      </c>
      <c r="AY161" s="19" t="s">
        <v>188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81</v>
      </c>
      <c r="BK161" s="219">
        <f>ROUND(I161*H161,2)</f>
        <v>0</v>
      </c>
      <c r="BL161" s="19" t="s">
        <v>195</v>
      </c>
      <c r="BM161" s="218" t="s">
        <v>468</v>
      </c>
    </row>
    <row r="162" s="2" customFormat="1">
      <c r="A162" s="40"/>
      <c r="B162" s="41"/>
      <c r="C162" s="42"/>
      <c r="D162" s="220" t="s">
        <v>203</v>
      </c>
      <c r="E162" s="42"/>
      <c r="F162" s="221" t="s">
        <v>469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203</v>
      </c>
      <c r="AU162" s="19" t="s">
        <v>83</v>
      </c>
    </row>
    <row r="163" s="2" customFormat="1" ht="24.15" customHeight="1">
      <c r="A163" s="40"/>
      <c r="B163" s="41"/>
      <c r="C163" s="207" t="s">
        <v>332</v>
      </c>
      <c r="D163" s="207" t="s">
        <v>191</v>
      </c>
      <c r="E163" s="208" t="s">
        <v>471</v>
      </c>
      <c r="F163" s="209" t="s">
        <v>472</v>
      </c>
      <c r="G163" s="210" t="s">
        <v>278</v>
      </c>
      <c r="H163" s="211">
        <v>289.959</v>
      </c>
      <c r="I163" s="212"/>
      <c r="J163" s="213">
        <f>ROUND(I163*H163,2)</f>
        <v>0</v>
      </c>
      <c r="K163" s="209" t="s">
        <v>201</v>
      </c>
      <c r="L163" s="46"/>
      <c r="M163" s="214" t="s">
        <v>21</v>
      </c>
      <c r="N163" s="215" t="s">
        <v>44</v>
      </c>
      <c r="O163" s="86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8" t="s">
        <v>195</v>
      </c>
      <c r="AT163" s="218" t="s">
        <v>191</v>
      </c>
      <c r="AU163" s="218" t="s">
        <v>83</v>
      </c>
      <c r="AY163" s="19" t="s">
        <v>188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9" t="s">
        <v>81</v>
      </c>
      <c r="BK163" s="219">
        <f>ROUND(I163*H163,2)</f>
        <v>0</v>
      </c>
      <c r="BL163" s="19" t="s">
        <v>195</v>
      </c>
      <c r="BM163" s="218" t="s">
        <v>473</v>
      </c>
    </row>
    <row r="164" s="2" customFormat="1">
      <c r="A164" s="40"/>
      <c r="B164" s="41"/>
      <c r="C164" s="42"/>
      <c r="D164" s="220" t="s">
        <v>203</v>
      </c>
      <c r="E164" s="42"/>
      <c r="F164" s="221" t="s">
        <v>474</v>
      </c>
      <c r="G164" s="42"/>
      <c r="H164" s="42"/>
      <c r="I164" s="222"/>
      <c r="J164" s="42"/>
      <c r="K164" s="42"/>
      <c r="L164" s="46"/>
      <c r="M164" s="223"/>
      <c r="N164" s="224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203</v>
      </c>
      <c r="AU164" s="19" t="s">
        <v>83</v>
      </c>
    </row>
    <row r="165" s="13" customFormat="1">
      <c r="A165" s="13"/>
      <c r="B165" s="225"/>
      <c r="C165" s="226"/>
      <c r="D165" s="227" t="s">
        <v>205</v>
      </c>
      <c r="E165" s="226"/>
      <c r="F165" s="229" t="s">
        <v>1087</v>
      </c>
      <c r="G165" s="226"/>
      <c r="H165" s="230">
        <v>289.959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205</v>
      </c>
      <c r="AU165" s="236" t="s">
        <v>83</v>
      </c>
      <c r="AV165" s="13" t="s">
        <v>83</v>
      </c>
      <c r="AW165" s="13" t="s">
        <v>4</v>
      </c>
      <c r="AX165" s="13" t="s">
        <v>81</v>
      </c>
      <c r="AY165" s="236" t="s">
        <v>188</v>
      </c>
    </row>
    <row r="166" s="2" customFormat="1" ht="24.15" customHeight="1">
      <c r="A166" s="40"/>
      <c r="B166" s="41"/>
      <c r="C166" s="207" t="s">
        <v>337</v>
      </c>
      <c r="D166" s="207" t="s">
        <v>191</v>
      </c>
      <c r="E166" s="208" t="s">
        <v>477</v>
      </c>
      <c r="F166" s="209" t="s">
        <v>478</v>
      </c>
      <c r="G166" s="210" t="s">
        <v>278</v>
      </c>
      <c r="H166" s="211">
        <v>3.1349999999999998</v>
      </c>
      <c r="I166" s="212"/>
      <c r="J166" s="213">
        <f>ROUND(I166*H166,2)</f>
        <v>0</v>
      </c>
      <c r="K166" s="209" t="s">
        <v>201</v>
      </c>
      <c r="L166" s="46"/>
      <c r="M166" s="214" t="s">
        <v>21</v>
      </c>
      <c r="N166" s="215" t="s">
        <v>44</v>
      </c>
      <c r="O166" s="86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195</v>
      </c>
      <c r="AT166" s="218" t="s">
        <v>191</v>
      </c>
      <c r="AU166" s="218" t="s">
        <v>83</v>
      </c>
      <c r="AY166" s="19" t="s">
        <v>188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81</v>
      </c>
      <c r="BK166" s="219">
        <f>ROUND(I166*H166,2)</f>
        <v>0</v>
      </c>
      <c r="BL166" s="19" t="s">
        <v>195</v>
      </c>
      <c r="BM166" s="218" t="s">
        <v>479</v>
      </c>
    </row>
    <row r="167" s="2" customFormat="1">
      <c r="A167" s="40"/>
      <c r="B167" s="41"/>
      <c r="C167" s="42"/>
      <c r="D167" s="220" t="s">
        <v>203</v>
      </c>
      <c r="E167" s="42"/>
      <c r="F167" s="221" t="s">
        <v>480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203</v>
      </c>
      <c r="AU167" s="19" t="s">
        <v>83</v>
      </c>
    </row>
    <row r="168" s="2" customFormat="1" ht="24.15" customHeight="1">
      <c r="A168" s="40"/>
      <c r="B168" s="41"/>
      <c r="C168" s="207" t="s">
        <v>343</v>
      </c>
      <c r="D168" s="207" t="s">
        <v>191</v>
      </c>
      <c r="E168" s="208" t="s">
        <v>482</v>
      </c>
      <c r="F168" s="209" t="s">
        <v>483</v>
      </c>
      <c r="G168" s="210" t="s">
        <v>278</v>
      </c>
      <c r="H168" s="211">
        <v>9.6539999999999999</v>
      </c>
      <c r="I168" s="212"/>
      <c r="J168" s="213">
        <f>ROUND(I168*H168,2)</f>
        <v>0</v>
      </c>
      <c r="K168" s="209" t="s">
        <v>201</v>
      </c>
      <c r="L168" s="46"/>
      <c r="M168" s="214" t="s">
        <v>21</v>
      </c>
      <c r="N168" s="215" t="s">
        <v>44</v>
      </c>
      <c r="O168" s="86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8" t="s">
        <v>195</v>
      </c>
      <c r="AT168" s="218" t="s">
        <v>191</v>
      </c>
      <c r="AU168" s="218" t="s">
        <v>83</v>
      </c>
      <c r="AY168" s="19" t="s">
        <v>188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81</v>
      </c>
      <c r="BK168" s="219">
        <f>ROUND(I168*H168,2)</f>
        <v>0</v>
      </c>
      <c r="BL168" s="19" t="s">
        <v>195</v>
      </c>
      <c r="BM168" s="218" t="s">
        <v>484</v>
      </c>
    </row>
    <row r="169" s="2" customFormat="1">
      <c r="A169" s="40"/>
      <c r="B169" s="41"/>
      <c r="C169" s="42"/>
      <c r="D169" s="220" t="s">
        <v>203</v>
      </c>
      <c r="E169" s="42"/>
      <c r="F169" s="221" t="s">
        <v>485</v>
      </c>
      <c r="G169" s="42"/>
      <c r="H169" s="42"/>
      <c r="I169" s="222"/>
      <c r="J169" s="42"/>
      <c r="K169" s="42"/>
      <c r="L169" s="46"/>
      <c r="M169" s="223"/>
      <c r="N169" s="224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203</v>
      </c>
      <c r="AU169" s="19" t="s">
        <v>83</v>
      </c>
    </row>
    <row r="170" s="13" customFormat="1">
      <c r="A170" s="13"/>
      <c r="B170" s="225"/>
      <c r="C170" s="226"/>
      <c r="D170" s="227" t="s">
        <v>205</v>
      </c>
      <c r="E170" s="228" t="s">
        <v>21</v>
      </c>
      <c r="F170" s="229" t="s">
        <v>1088</v>
      </c>
      <c r="G170" s="226"/>
      <c r="H170" s="230">
        <v>9.6539999999999999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205</v>
      </c>
      <c r="AU170" s="236" t="s">
        <v>83</v>
      </c>
      <c r="AV170" s="13" t="s">
        <v>83</v>
      </c>
      <c r="AW170" s="13" t="s">
        <v>34</v>
      </c>
      <c r="AX170" s="13" t="s">
        <v>81</v>
      </c>
      <c r="AY170" s="236" t="s">
        <v>188</v>
      </c>
    </row>
    <row r="171" s="2" customFormat="1" ht="24.15" customHeight="1">
      <c r="A171" s="40"/>
      <c r="B171" s="41"/>
      <c r="C171" s="207" t="s">
        <v>349</v>
      </c>
      <c r="D171" s="207" t="s">
        <v>191</v>
      </c>
      <c r="E171" s="208" t="s">
        <v>488</v>
      </c>
      <c r="F171" s="209" t="s">
        <v>489</v>
      </c>
      <c r="G171" s="210" t="s">
        <v>278</v>
      </c>
      <c r="H171" s="211">
        <v>0.97199999999999998</v>
      </c>
      <c r="I171" s="212"/>
      <c r="J171" s="213">
        <f>ROUND(I171*H171,2)</f>
        <v>0</v>
      </c>
      <c r="K171" s="209" t="s">
        <v>201</v>
      </c>
      <c r="L171" s="46"/>
      <c r="M171" s="214" t="s">
        <v>21</v>
      </c>
      <c r="N171" s="215" t="s">
        <v>44</v>
      </c>
      <c r="O171" s="86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195</v>
      </c>
      <c r="AT171" s="218" t="s">
        <v>191</v>
      </c>
      <c r="AU171" s="218" t="s">
        <v>83</v>
      </c>
      <c r="AY171" s="19" t="s">
        <v>188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81</v>
      </c>
      <c r="BK171" s="219">
        <f>ROUND(I171*H171,2)</f>
        <v>0</v>
      </c>
      <c r="BL171" s="19" t="s">
        <v>195</v>
      </c>
      <c r="BM171" s="218" t="s">
        <v>490</v>
      </c>
    </row>
    <row r="172" s="2" customFormat="1">
      <c r="A172" s="40"/>
      <c r="B172" s="41"/>
      <c r="C172" s="42"/>
      <c r="D172" s="220" t="s">
        <v>203</v>
      </c>
      <c r="E172" s="42"/>
      <c r="F172" s="221" t="s">
        <v>491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203</v>
      </c>
      <c r="AU172" s="19" t="s">
        <v>83</v>
      </c>
    </row>
    <row r="173" s="13" customFormat="1">
      <c r="A173" s="13"/>
      <c r="B173" s="225"/>
      <c r="C173" s="226"/>
      <c r="D173" s="227" t="s">
        <v>205</v>
      </c>
      <c r="E173" s="228" t="s">
        <v>21</v>
      </c>
      <c r="F173" s="229" t="s">
        <v>1089</v>
      </c>
      <c r="G173" s="226"/>
      <c r="H173" s="230">
        <v>0.97199999999999998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205</v>
      </c>
      <c r="AU173" s="236" t="s">
        <v>83</v>
      </c>
      <c r="AV173" s="13" t="s">
        <v>83</v>
      </c>
      <c r="AW173" s="13" t="s">
        <v>34</v>
      </c>
      <c r="AX173" s="13" t="s">
        <v>81</v>
      </c>
      <c r="AY173" s="236" t="s">
        <v>188</v>
      </c>
    </row>
    <row r="174" s="2" customFormat="1" ht="24.15" customHeight="1">
      <c r="A174" s="40"/>
      <c r="B174" s="41"/>
      <c r="C174" s="207" t="s">
        <v>354</v>
      </c>
      <c r="D174" s="207" t="s">
        <v>191</v>
      </c>
      <c r="E174" s="208" t="s">
        <v>494</v>
      </c>
      <c r="F174" s="209" t="s">
        <v>495</v>
      </c>
      <c r="G174" s="210" t="s">
        <v>278</v>
      </c>
      <c r="H174" s="211">
        <v>0.11500000000000001</v>
      </c>
      <c r="I174" s="212"/>
      <c r="J174" s="213">
        <f>ROUND(I174*H174,2)</f>
        <v>0</v>
      </c>
      <c r="K174" s="209" t="s">
        <v>201</v>
      </c>
      <c r="L174" s="46"/>
      <c r="M174" s="214" t="s">
        <v>21</v>
      </c>
      <c r="N174" s="215" t="s">
        <v>44</v>
      </c>
      <c r="O174" s="86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8" t="s">
        <v>195</v>
      </c>
      <c r="AT174" s="218" t="s">
        <v>191</v>
      </c>
      <c r="AU174" s="218" t="s">
        <v>83</v>
      </c>
      <c r="AY174" s="19" t="s">
        <v>188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81</v>
      </c>
      <c r="BK174" s="219">
        <f>ROUND(I174*H174,2)</f>
        <v>0</v>
      </c>
      <c r="BL174" s="19" t="s">
        <v>195</v>
      </c>
      <c r="BM174" s="218" t="s">
        <v>1090</v>
      </c>
    </row>
    <row r="175" s="2" customFormat="1">
      <c r="A175" s="40"/>
      <c r="B175" s="41"/>
      <c r="C175" s="42"/>
      <c r="D175" s="220" t="s">
        <v>203</v>
      </c>
      <c r="E175" s="42"/>
      <c r="F175" s="221" t="s">
        <v>497</v>
      </c>
      <c r="G175" s="42"/>
      <c r="H175" s="42"/>
      <c r="I175" s="222"/>
      <c r="J175" s="42"/>
      <c r="K175" s="42"/>
      <c r="L175" s="46"/>
      <c r="M175" s="223"/>
      <c r="N175" s="224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203</v>
      </c>
      <c r="AU175" s="19" t="s">
        <v>83</v>
      </c>
    </row>
    <row r="176" s="13" customFormat="1">
      <c r="A176" s="13"/>
      <c r="B176" s="225"/>
      <c r="C176" s="226"/>
      <c r="D176" s="227" t="s">
        <v>205</v>
      </c>
      <c r="E176" s="228" t="s">
        <v>21</v>
      </c>
      <c r="F176" s="229" t="s">
        <v>1091</v>
      </c>
      <c r="G176" s="226"/>
      <c r="H176" s="230">
        <v>0.11500000000000001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205</v>
      </c>
      <c r="AU176" s="236" t="s">
        <v>83</v>
      </c>
      <c r="AV176" s="13" t="s">
        <v>83</v>
      </c>
      <c r="AW176" s="13" t="s">
        <v>34</v>
      </c>
      <c r="AX176" s="13" t="s">
        <v>81</v>
      </c>
      <c r="AY176" s="236" t="s">
        <v>188</v>
      </c>
    </row>
    <row r="177" s="2" customFormat="1" ht="24.15" customHeight="1">
      <c r="A177" s="40"/>
      <c r="B177" s="41"/>
      <c r="C177" s="207" t="s">
        <v>360</v>
      </c>
      <c r="D177" s="207" t="s">
        <v>191</v>
      </c>
      <c r="E177" s="208" t="s">
        <v>500</v>
      </c>
      <c r="F177" s="209" t="s">
        <v>501</v>
      </c>
      <c r="G177" s="210" t="s">
        <v>278</v>
      </c>
      <c r="H177" s="211">
        <v>1.24</v>
      </c>
      <c r="I177" s="212"/>
      <c r="J177" s="213">
        <f>ROUND(I177*H177,2)</f>
        <v>0</v>
      </c>
      <c r="K177" s="209" t="s">
        <v>201</v>
      </c>
      <c r="L177" s="46"/>
      <c r="M177" s="214" t="s">
        <v>21</v>
      </c>
      <c r="N177" s="215" t="s">
        <v>44</v>
      </c>
      <c r="O177" s="86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8" t="s">
        <v>195</v>
      </c>
      <c r="AT177" s="218" t="s">
        <v>191</v>
      </c>
      <c r="AU177" s="218" t="s">
        <v>83</v>
      </c>
      <c r="AY177" s="19" t="s">
        <v>188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9" t="s">
        <v>81</v>
      </c>
      <c r="BK177" s="219">
        <f>ROUND(I177*H177,2)</f>
        <v>0</v>
      </c>
      <c r="BL177" s="19" t="s">
        <v>195</v>
      </c>
      <c r="BM177" s="218" t="s">
        <v>502</v>
      </c>
    </row>
    <row r="178" s="2" customFormat="1">
      <c r="A178" s="40"/>
      <c r="B178" s="41"/>
      <c r="C178" s="42"/>
      <c r="D178" s="220" t="s">
        <v>203</v>
      </c>
      <c r="E178" s="42"/>
      <c r="F178" s="221" t="s">
        <v>503</v>
      </c>
      <c r="G178" s="42"/>
      <c r="H178" s="42"/>
      <c r="I178" s="222"/>
      <c r="J178" s="42"/>
      <c r="K178" s="42"/>
      <c r="L178" s="46"/>
      <c r="M178" s="223"/>
      <c r="N178" s="224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203</v>
      </c>
      <c r="AU178" s="19" t="s">
        <v>83</v>
      </c>
    </row>
    <row r="179" s="12" customFormat="1" ht="22.8" customHeight="1">
      <c r="A179" s="12"/>
      <c r="B179" s="191"/>
      <c r="C179" s="192"/>
      <c r="D179" s="193" t="s">
        <v>72</v>
      </c>
      <c r="E179" s="205" t="s">
        <v>504</v>
      </c>
      <c r="F179" s="205" t="s">
        <v>505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SUM(P180:P181)</f>
        <v>0</v>
      </c>
      <c r="Q179" s="199"/>
      <c r="R179" s="200">
        <f>SUM(R180:R181)</f>
        <v>0</v>
      </c>
      <c r="S179" s="199"/>
      <c r="T179" s="201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81</v>
      </c>
      <c r="AT179" s="203" t="s">
        <v>72</v>
      </c>
      <c r="AU179" s="203" t="s">
        <v>81</v>
      </c>
      <c r="AY179" s="202" t="s">
        <v>188</v>
      </c>
      <c r="BK179" s="204">
        <f>SUM(BK180:BK181)</f>
        <v>0</v>
      </c>
    </row>
    <row r="180" s="2" customFormat="1" ht="33" customHeight="1">
      <c r="A180" s="40"/>
      <c r="B180" s="41"/>
      <c r="C180" s="207" t="s">
        <v>366</v>
      </c>
      <c r="D180" s="207" t="s">
        <v>191</v>
      </c>
      <c r="E180" s="208" t="s">
        <v>507</v>
      </c>
      <c r="F180" s="209" t="s">
        <v>508</v>
      </c>
      <c r="G180" s="210" t="s">
        <v>278</v>
      </c>
      <c r="H180" s="211">
        <v>1.421</v>
      </c>
      <c r="I180" s="212"/>
      <c r="J180" s="213">
        <f>ROUND(I180*H180,2)</f>
        <v>0</v>
      </c>
      <c r="K180" s="209" t="s">
        <v>201</v>
      </c>
      <c r="L180" s="46"/>
      <c r="M180" s="214" t="s">
        <v>21</v>
      </c>
      <c r="N180" s="215" t="s">
        <v>44</v>
      </c>
      <c r="O180" s="86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195</v>
      </c>
      <c r="AT180" s="218" t="s">
        <v>191</v>
      </c>
      <c r="AU180" s="218" t="s">
        <v>83</v>
      </c>
      <c r="AY180" s="19" t="s">
        <v>188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81</v>
      </c>
      <c r="BK180" s="219">
        <f>ROUND(I180*H180,2)</f>
        <v>0</v>
      </c>
      <c r="BL180" s="19" t="s">
        <v>195</v>
      </c>
      <c r="BM180" s="218" t="s">
        <v>1092</v>
      </c>
    </row>
    <row r="181" s="2" customFormat="1">
      <c r="A181" s="40"/>
      <c r="B181" s="41"/>
      <c r="C181" s="42"/>
      <c r="D181" s="220" t="s">
        <v>203</v>
      </c>
      <c r="E181" s="42"/>
      <c r="F181" s="221" t="s">
        <v>510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203</v>
      </c>
      <c r="AU181" s="19" t="s">
        <v>83</v>
      </c>
    </row>
    <row r="182" s="12" customFormat="1" ht="25.92" customHeight="1">
      <c r="A182" s="12"/>
      <c r="B182" s="191"/>
      <c r="C182" s="192"/>
      <c r="D182" s="193" t="s">
        <v>72</v>
      </c>
      <c r="E182" s="194" t="s">
        <v>511</v>
      </c>
      <c r="F182" s="194" t="s">
        <v>512</v>
      </c>
      <c r="G182" s="192"/>
      <c r="H182" s="192"/>
      <c r="I182" s="195"/>
      <c r="J182" s="196">
        <f>BK182</f>
        <v>0</v>
      </c>
      <c r="K182" s="192"/>
      <c r="L182" s="197"/>
      <c r="M182" s="198"/>
      <c r="N182" s="199"/>
      <c r="O182" s="199"/>
      <c r="P182" s="200">
        <f>P183+P338+P364+P383</f>
        <v>0</v>
      </c>
      <c r="Q182" s="199"/>
      <c r="R182" s="200">
        <f>R183+R338+R364+R383</f>
        <v>0.82009624000000003</v>
      </c>
      <c r="S182" s="199"/>
      <c r="T182" s="201">
        <f>T183+T338+T364+T383</f>
        <v>2.4987203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2" t="s">
        <v>83</v>
      </c>
      <c r="AT182" s="203" t="s">
        <v>72</v>
      </c>
      <c r="AU182" s="203" t="s">
        <v>73</v>
      </c>
      <c r="AY182" s="202" t="s">
        <v>188</v>
      </c>
      <c r="BK182" s="204">
        <f>BK183+BK338+BK364+BK383</f>
        <v>0</v>
      </c>
    </row>
    <row r="183" s="12" customFormat="1" ht="22.8" customHeight="1">
      <c r="A183" s="12"/>
      <c r="B183" s="191"/>
      <c r="C183" s="192"/>
      <c r="D183" s="193" t="s">
        <v>72</v>
      </c>
      <c r="E183" s="205" t="s">
        <v>513</v>
      </c>
      <c r="F183" s="205" t="s">
        <v>514</v>
      </c>
      <c r="G183" s="192"/>
      <c r="H183" s="192"/>
      <c r="I183" s="195"/>
      <c r="J183" s="206">
        <f>BK183</f>
        <v>0</v>
      </c>
      <c r="K183" s="192"/>
      <c r="L183" s="197"/>
      <c r="M183" s="198"/>
      <c r="N183" s="199"/>
      <c r="O183" s="199"/>
      <c r="P183" s="200">
        <f>SUM(P184:P337)</f>
        <v>0</v>
      </c>
      <c r="Q183" s="199"/>
      <c r="R183" s="200">
        <f>SUM(R184:R337)</f>
        <v>0.38322502000000008</v>
      </c>
      <c r="S183" s="199"/>
      <c r="T183" s="201">
        <f>SUM(T184:T337)</f>
        <v>1.1641493000000001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2" t="s">
        <v>83</v>
      </c>
      <c r="AT183" s="203" t="s">
        <v>72</v>
      </c>
      <c r="AU183" s="203" t="s">
        <v>81</v>
      </c>
      <c r="AY183" s="202" t="s">
        <v>188</v>
      </c>
      <c r="BK183" s="204">
        <f>SUM(BK184:BK337)</f>
        <v>0</v>
      </c>
    </row>
    <row r="184" s="2" customFormat="1" ht="24.15" customHeight="1">
      <c r="A184" s="40"/>
      <c r="B184" s="41"/>
      <c r="C184" s="207" t="s">
        <v>372</v>
      </c>
      <c r="D184" s="207" t="s">
        <v>191</v>
      </c>
      <c r="E184" s="208" t="s">
        <v>516</v>
      </c>
      <c r="F184" s="209" t="s">
        <v>517</v>
      </c>
      <c r="G184" s="210" t="s">
        <v>96</v>
      </c>
      <c r="H184" s="211">
        <v>28.506</v>
      </c>
      <c r="I184" s="212"/>
      <c r="J184" s="213">
        <f>ROUND(I184*H184,2)</f>
        <v>0</v>
      </c>
      <c r="K184" s="209" t="s">
        <v>201</v>
      </c>
      <c r="L184" s="46"/>
      <c r="M184" s="214" t="s">
        <v>21</v>
      </c>
      <c r="N184" s="215" t="s">
        <v>44</v>
      </c>
      <c r="O184" s="86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8" t="s">
        <v>283</v>
      </c>
      <c r="AT184" s="218" t="s">
        <v>191</v>
      </c>
      <c r="AU184" s="218" t="s">
        <v>83</v>
      </c>
      <c r="AY184" s="19" t="s">
        <v>188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81</v>
      </c>
      <c r="BK184" s="219">
        <f>ROUND(I184*H184,2)</f>
        <v>0</v>
      </c>
      <c r="BL184" s="19" t="s">
        <v>283</v>
      </c>
      <c r="BM184" s="218" t="s">
        <v>518</v>
      </c>
    </row>
    <row r="185" s="2" customFormat="1">
      <c r="A185" s="40"/>
      <c r="B185" s="41"/>
      <c r="C185" s="42"/>
      <c r="D185" s="220" t="s">
        <v>203</v>
      </c>
      <c r="E185" s="42"/>
      <c r="F185" s="221" t="s">
        <v>519</v>
      </c>
      <c r="G185" s="42"/>
      <c r="H185" s="42"/>
      <c r="I185" s="222"/>
      <c r="J185" s="42"/>
      <c r="K185" s="42"/>
      <c r="L185" s="46"/>
      <c r="M185" s="223"/>
      <c r="N185" s="224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203</v>
      </c>
      <c r="AU185" s="19" t="s">
        <v>83</v>
      </c>
    </row>
    <row r="186" s="13" customFormat="1">
      <c r="A186" s="13"/>
      <c r="B186" s="225"/>
      <c r="C186" s="226"/>
      <c r="D186" s="227" t="s">
        <v>205</v>
      </c>
      <c r="E186" s="228" t="s">
        <v>21</v>
      </c>
      <c r="F186" s="229" t="s">
        <v>1072</v>
      </c>
      <c r="G186" s="226"/>
      <c r="H186" s="230">
        <v>28.506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205</v>
      </c>
      <c r="AU186" s="236" t="s">
        <v>83</v>
      </c>
      <c r="AV186" s="13" t="s">
        <v>83</v>
      </c>
      <c r="AW186" s="13" t="s">
        <v>34</v>
      </c>
      <c r="AX186" s="13" t="s">
        <v>81</v>
      </c>
      <c r="AY186" s="236" t="s">
        <v>188</v>
      </c>
    </row>
    <row r="187" s="2" customFormat="1" ht="16.5" customHeight="1">
      <c r="A187" s="40"/>
      <c r="B187" s="41"/>
      <c r="C187" s="237" t="s">
        <v>377</v>
      </c>
      <c r="D187" s="237" t="s">
        <v>207</v>
      </c>
      <c r="E187" s="238" t="s">
        <v>521</v>
      </c>
      <c r="F187" s="239" t="s">
        <v>522</v>
      </c>
      <c r="G187" s="240" t="s">
        <v>523</v>
      </c>
      <c r="H187" s="241">
        <v>9.9770000000000003</v>
      </c>
      <c r="I187" s="242"/>
      <c r="J187" s="243">
        <f>ROUND(I187*H187,2)</f>
        <v>0</v>
      </c>
      <c r="K187" s="239" t="s">
        <v>201</v>
      </c>
      <c r="L187" s="244"/>
      <c r="M187" s="245" t="s">
        <v>21</v>
      </c>
      <c r="N187" s="246" t="s">
        <v>44</v>
      </c>
      <c r="O187" s="86"/>
      <c r="P187" s="216">
        <f>O187*H187</f>
        <v>0</v>
      </c>
      <c r="Q187" s="216">
        <v>0.001</v>
      </c>
      <c r="R187" s="216">
        <f>Q187*H187</f>
        <v>0.0099769999999999998</v>
      </c>
      <c r="S187" s="216">
        <v>0</v>
      </c>
      <c r="T187" s="217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8" t="s">
        <v>377</v>
      </c>
      <c r="AT187" s="218" t="s">
        <v>207</v>
      </c>
      <c r="AU187" s="218" t="s">
        <v>83</v>
      </c>
      <c r="AY187" s="19" t="s">
        <v>188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9" t="s">
        <v>81</v>
      </c>
      <c r="BK187" s="219">
        <f>ROUND(I187*H187,2)</f>
        <v>0</v>
      </c>
      <c r="BL187" s="19" t="s">
        <v>283</v>
      </c>
      <c r="BM187" s="218" t="s">
        <v>524</v>
      </c>
    </row>
    <row r="188" s="13" customFormat="1">
      <c r="A188" s="13"/>
      <c r="B188" s="225"/>
      <c r="C188" s="226"/>
      <c r="D188" s="227" t="s">
        <v>205</v>
      </c>
      <c r="E188" s="228" t="s">
        <v>21</v>
      </c>
      <c r="F188" s="229" t="s">
        <v>1093</v>
      </c>
      <c r="G188" s="226"/>
      <c r="H188" s="230">
        <v>9.9770000000000003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205</v>
      </c>
      <c r="AU188" s="236" t="s">
        <v>83</v>
      </c>
      <c r="AV188" s="13" t="s">
        <v>83</v>
      </c>
      <c r="AW188" s="13" t="s">
        <v>34</v>
      </c>
      <c r="AX188" s="13" t="s">
        <v>81</v>
      </c>
      <c r="AY188" s="236" t="s">
        <v>188</v>
      </c>
    </row>
    <row r="189" s="2" customFormat="1" ht="21.75" customHeight="1">
      <c r="A189" s="40"/>
      <c r="B189" s="41"/>
      <c r="C189" s="207" t="s">
        <v>382</v>
      </c>
      <c r="D189" s="207" t="s">
        <v>191</v>
      </c>
      <c r="E189" s="208" t="s">
        <v>527</v>
      </c>
      <c r="F189" s="209" t="s">
        <v>528</v>
      </c>
      <c r="G189" s="210" t="s">
        <v>96</v>
      </c>
      <c r="H189" s="211">
        <v>28.506</v>
      </c>
      <c r="I189" s="212"/>
      <c r="J189" s="213">
        <f>ROUND(I189*H189,2)</f>
        <v>0</v>
      </c>
      <c r="K189" s="209" t="s">
        <v>201</v>
      </c>
      <c r="L189" s="46"/>
      <c r="M189" s="214" t="s">
        <v>21</v>
      </c>
      <c r="N189" s="215" t="s">
        <v>44</v>
      </c>
      <c r="O189" s="86"/>
      <c r="P189" s="216">
        <f>O189*H189</f>
        <v>0</v>
      </c>
      <c r="Q189" s="216">
        <v>0</v>
      </c>
      <c r="R189" s="216">
        <f>Q189*H189</f>
        <v>0</v>
      </c>
      <c r="S189" s="216">
        <v>0.016500000000000001</v>
      </c>
      <c r="T189" s="217">
        <f>S189*H189</f>
        <v>0.47034900000000002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8" t="s">
        <v>283</v>
      </c>
      <c r="AT189" s="218" t="s">
        <v>191</v>
      </c>
      <c r="AU189" s="218" t="s">
        <v>83</v>
      </c>
      <c r="AY189" s="19" t="s">
        <v>188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81</v>
      </c>
      <c r="BK189" s="219">
        <f>ROUND(I189*H189,2)</f>
        <v>0</v>
      </c>
      <c r="BL189" s="19" t="s">
        <v>283</v>
      </c>
      <c r="BM189" s="218" t="s">
        <v>529</v>
      </c>
    </row>
    <row r="190" s="2" customFormat="1">
      <c r="A190" s="40"/>
      <c r="B190" s="41"/>
      <c r="C190" s="42"/>
      <c r="D190" s="220" t="s">
        <v>203</v>
      </c>
      <c r="E190" s="42"/>
      <c r="F190" s="221" t="s">
        <v>530</v>
      </c>
      <c r="G190" s="42"/>
      <c r="H190" s="42"/>
      <c r="I190" s="222"/>
      <c r="J190" s="42"/>
      <c r="K190" s="42"/>
      <c r="L190" s="46"/>
      <c r="M190" s="223"/>
      <c r="N190" s="224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203</v>
      </c>
      <c r="AU190" s="19" t="s">
        <v>83</v>
      </c>
    </row>
    <row r="191" s="13" customFormat="1">
      <c r="A191" s="13"/>
      <c r="B191" s="225"/>
      <c r="C191" s="226"/>
      <c r="D191" s="227" t="s">
        <v>205</v>
      </c>
      <c r="E191" s="228" t="s">
        <v>21</v>
      </c>
      <c r="F191" s="229" t="s">
        <v>1072</v>
      </c>
      <c r="G191" s="226"/>
      <c r="H191" s="230">
        <v>28.506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205</v>
      </c>
      <c r="AU191" s="236" t="s">
        <v>83</v>
      </c>
      <c r="AV191" s="13" t="s">
        <v>83</v>
      </c>
      <c r="AW191" s="13" t="s">
        <v>34</v>
      </c>
      <c r="AX191" s="13" t="s">
        <v>81</v>
      </c>
      <c r="AY191" s="236" t="s">
        <v>188</v>
      </c>
    </row>
    <row r="192" s="2" customFormat="1" ht="24.15" customHeight="1">
      <c r="A192" s="40"/>
      <c r="B192" s="41"/>
      <c r="C192" s="207" t="s">
        <v>387</v>
      </c>
      <c r="D192" s="207" t="s">
        <v>191</v>
      </c>
      <c r="E192" s="208" t="s">
        <v>532</v>
      </c>
      <c r="F192" s="209" t="s">
        <v>533</v>
      </c>
      <c r="G192" s="210" t="s">
        <v>96</v>
      </c>
      <c r="H192" s="211">
        <v>57.012</v>
      </c>
      <c r="I192" s="212"/>
      <c r="J192" s="213">
        <f>ROUND(I192*H192,2)</f>
        <v>0</v>
      </c>
      <c r="K192" s="209" t="s">
        <v>201</v>
      </c>
      <c r="L192" s="46"/>
      <c r="M192" s="214" t="s">
        <v>21</v>
      </c>
      <c r="N192" s="215" t="s">
        <v>44</v>
      </c>
      <c r="O192" s="86"/>
      <c r="P192" s="216">
        <f>O192*H192</f>
        <v>0</v>
      </c>
      <c r="Q192" s="216">
        <v>0</v>
      </c>
      <c r="R192" s="216">
        <f>Q192*H192</f>
        <v>0</v>
      </c>
      <c r="S192" s="216">
        <v>0.0054999999999999997</v>
      </c>
      <c r="T192" s="217">
        <f>S192*H192</f>
        <v>0.31356600000000001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283</v>
      </c>
      <c r="AT192" s="218" t="s">
        <v>191</v>
      </c>
      <c r="AU192" s="218" t="s">
        <v>83</v>
      </c>
      <c r="AY192" s="19" t="s">
        <v>188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81</v>
      </c>
      <c r="BK192" s="219">
        <f>ROUND(I192*H192,2)</f>
        <v>0</v>
      </c>
      <c r="BL192" s="19" t="s">
        <v>283</v>
      </c>
      <c r="BM192" s="218" t="s">
        <v>534</v>
      </c>
    </row>
    <row r="193" s="2" customFormat="1">
      <c r="A193" s="40"/>
      <c r="B193" s="41"/>
      <c r="C193" s="42"/>
      <c r="D193" s="220" t="s">
        <v>203</v>
      </c>
      <c r="E193" s="42"/>
      <c r="F193" s="221" t="s">
        <v>535</v>
      </c>
      <c r="G193" s="42"/>
      <c r="H193" s="42"/>
      <c r="I193" s="222"/>
      <c r="J193" s="42"/>
      <c r="K193" s="42"/>
      <c r="L193" s="46"/>
      <c r="M193" s="223"/>
      <c r="N193" s="224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203</v>
      </c>
      <c r="AU193" s="19" t="s">
        <v>83</v>
      </c>
    </row>
    <row r="194" s="13" customFormat="1">
      <c r="A194" s="13"/>
      <c r="B194" s="225"/>
      <c r="C194" s="226"/>
      <c r="D194" s="227" t="s">
        <v>205</v>
      </c>
      <c r="E194" s="228" t="s">
        <v>21</v>
      </c>
      <c r="F194" s="229" t="s">
        <v>1094</v>
      </c>
      <c r="G194" s="226"/>
      <c r="H194" s="230">
        <v>57.012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205</v>
      </c>
      <c r="AU194" s="236" t="s">
        <v>83</v>
      </c>
      <c r="AV194" s="13" t="s">
        <v>83</v>
      </c>
      <c r="AW194" s="13" t="s">
        <v>34</v>
      </c>
      <c r="AX194" s="13" t="s">
        <v>81</v>
      </c>
      <c r="AY194" s="236" t="s">
        <v>188</v>
      </c>
    </row>
    <row r="195" s="2" customFormat="1" ht="16.5" customHeight="1">
      <c r="A195" s="40"/>
      <c r="B195" s="41"/>
      <c r="C195" s="207" t="s">
        <v>393</v>
      </c>
      <c r="D195" s="207" t="s">
        <v>191</v>
      </c>
      <c r="E195" s="208" t="s">
        <v>538</v>
      </c>
      <c r="F195" s="209" t="s">
        <v>539</v>
      </c>
      <c r="G195" s="210" t="s">
        <v>96</v>
      </c>
      <c r="H195" s="211">
        <v>28.506</v>
      </c>
      <c r="I195" s="212"/>
      <c r="J195" s="213">
        <f>ROUND(I195*H195,2)</f>
        <v>0</v>
      </c>
      <c r="K195" s="209" t="s">
        <v>201</v>
      </c>
      <c r="L195" s="46"/>
      <c r="M195" s="214" t="s">
        <v>21</v>
      </c>
      <c r="N195" s="215" t="s">
        <v>44</v>
      </c>
      <c r="O195" s="86"/>
      <c r="P195" s="216">
        <f>O195*H195</f>
        <v>0</v>
      </c>
      <c r="Q195" s="216">
        <v>0.00088000000000000003</v>
      </c>
      <c r="R195" s="216">
        <f>Q195*H195</f>
        <v>0.025085280000000001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283</v>
      </c>
      <c r="AT195" s="218" t="s">
        <v>191</v>
      </c>
      <c r="AU195" s="218" t="s">
        <v>83</v>
      </c>
      <c r="AY195" s="19" t="s">
        <v>188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81</v>
      </c>
      <c r="BK195" s="219">
        <f>ROUND(I195*H195,2)</f>
        <v>0</v>
      </c>
      <c r="BL195" s="19" t="s">
        <v>283</v>
      </c>
      <c r="BM195" s="218" t="s">
        <v>540</v>
      </c>
    </row>
    <row r="196" s="2" customFormat="1">
      <c r="A196" s="40"/>
      <c r="B196" s="41"/>
      <c r="C196" s="42"/>
      <c r="D196" s="220" t="s">
        <v>203</v>
      </c>
      <c r="E196" s="42"/>
      <c r="F196" s="221" t="s">
        <v>541</v>
      </c>
      <c r="G196" s="42"/>
      <c r="H196" s="42"/>
      <c r="I196" s="222"/>
      <c r="J196" s="42"/>
      <c r="K196" s="42"/>
      <c r="L196" s="46"/>
      <c r="M196" s="223"/>
      <c r="N196" s="22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203</v>
      </c>
      <c r="AU196" s="19" t="s">
        <v>83</v>
      </c>
    </row>
    <row r="197" s="13" customFormat="1">
      <c r="A197" s="13"/>
      <c r="B197" s="225"/>
      <c r="C197" s="226"/>
      <c r="D197" s="227" t="s">
        <v>205</v>
      </c>
      <c r="E197" s="228" t="s">
        <v>21</v>
      </c>
      <c r="F197" s="229" t="s">
        <v>1072</v>
      </c>
      <c r="G197" s="226"/>
      <c r="H197" s="230">
        <v>28.506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205</v>
      </c>
      <c r="AU197" s="236" t="s">
        <v>83</v>
      </c>
      <c r="AV197" s="13" t="s">
        <v>83</v>
      </c>
      <c r="AW197" s="13" t="s">
        <v>34</v>
      </c>
      <c r="AX197" s="13" t="s">
        <v>81</v>
      </c>
      <c r="AY197" s="236" t="s">
        <v>188</v>
      </c>
    </row>
    <row r="198" s="2" customFormat="1" ht="24.15" customHeight="1">
      <c r="A198" s="40"/>
      <c r="B198" s="41"/>
      <c r="C198" s="237" t="s">
        <v>398</v>
      </c>
      <c r="D198" s="237" t="s">
        <v>207</v>
      </c>
      <c r="E198" s="238" t="s">
        <v>543</v>
      </c>
      <c r="F198" s="239" t="s">
        <v>544</v>
      </c>
      <c r="G198" s="240" t="s">
        <v>96</v>
      </c>
      <c r="H198" s="241">
        <v>32.781999999999996</v>
      </c>
      <c r="I198" s="242"/>
      <c r="J198" s="243">
        <f>ROUND(I198*H198,2)</f>
        <v>0</v>
      </c>
      <c r="K198" s="239" t="s">
        <v>201</v>
      </c>
      <c r="L198" s="244"/>
      <c r="M198" s="245" t="s">
        <v>21</v>
      </c>
      <c r="N198" s="246" t="s">
        <v>44</v>
      </c>
      <c r="O198" s="86"/>
      <c r="P198" s="216">
        <f>O198*H198</f>
        <v>0</v>
      </c>
      <c r="Q198" s="216">
        <v>0.0047000000000000002</v>
      </c>
      <c r="R198" s="216">
        <f>Q198*H198</f>
        <v>0.1540754</v>
      </c>
      <c r="S198" s="216">
        <v>0</v>
      </c>
      <c r="T198" s="217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8" t="s">
        <v>377</v>
      </c>
      <c r="AT198" s="218" t="s">
        <v>207</v>
      </c>
      <c r="AU198" s="218" t="s">
        <v>83</v>
      </c>
      <c r="AY198" s="19" t="s">
        <v>188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81</v>
      </c>
      <c r="BK198" s="219">
        <f>ROUND(I198*H198,2)</f>
        <v>0</v>
      </c>
      <c r="BL198" s="19" t="s">
        <v>283</v>
      </c>
      <c r="BM198" s="218" t="s">
        <v>545</v>
      </c>
    </row>
    <row r="199" s="13" customFormat="1">
      <c r="A199" s="13"/>
      <c r="B199" s="225"/>
      <c r="C199" s="226"/>
      <c r="D199" s="227" t="s">
        <v>205</v>
      </c>
      <c r="E199" s="228" t="s">
        <v>21</v>
      </c>
      <c r="F199" s="229" t="s">
        <v>1095</v>
      </c>
      <c r="G199" s="226"/>
      <c r="H199" s="230">
        <v>32.781999999999996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205</v>
      </c>
      <c r="AU199" s="236" t="s">
        <v>83</v>
      </c>
      <c r="AV199" s="13" t="s">
        <v>83</v>
      </c>
      <c r="AW199" s="13" t="s">
        <v>34</v>
      </c>
      <c r="AX199" s="13" t="s">
        <v>81</v>
      </c>
      <c r="AY199" s="236" t="s">
        <v>188</v>
      </c>
    </row>
    <row r="200" s="2" customFormat="1" ht="21.75" customHeight="1">
      <c r="A200" s="40"/>
      <c r="B200" s="41"/>
      <c r="C200" s="207" t="s">
        <v>407</v>
      </c>
      <c r="D200" s="207" t="s">
        <v>191</v>
      </c>
      <c r="E200" s="208" t="s">
        <v>564</v>
      </c>
      <c r="F200" s="209" t="s">
        <v>565</v>
      </c>
      <c r="G200" s="210" t="s">
        <v>130</v>
      </c>
      <c r="H200" s="211">
        <v>21.428999999999998</v>
      </c>
      <c r="I200" s="212"/>
      <c r="J200" s="213">
        <f>ROUND(I200*H200,2)</f>
        <v>0</v>
      </c>
      <c r="K200" s="209" t="s">
        <v>201</v>
      </c>
      <c r="L200" s="46"/>
      <c r="M200" s="214" t="s">
        <v>21</v>
      </c>
      <c r="N200" s="215" t="s">
        <v>44</v>
      </c>
      <c r="O200" s="86"/>
      <c r="P200" s="216">
        <f>O200*H200</f>
        <v>0</v>
      </c>
      <c r="Q200" s="216">
        <v>0.00029999999999999997</v>
      </c>
      <c r="R200" s="216">
        <f>Q200*H200</f>
        <v>0.006428699999999999</v>
      </c>
      <c r="S200" s="216">
        <v>0</v>
      </c>
      <c r="T200" s="21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8" t="s">
        <v>283</v>
      </c>
      <c r="AT200" s="218" t="s">
        <v>191</v>
      </c>
      <c r="AU200" s="218" t="s">
        <v>83</v>
      </c>
      <c r="AY200" s="19" t="s">
        <v>188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81</v>
      </c>
      <c r="BK200" s="219">
        <f>ROUND(I200*H200,2)</f>
        <v>0</v>
      </c>
      <c r="BL200" s="19" t="s">
        <v>283</v>
      </c>
      <c r="BM200" s="218" t="s">
        <v>566</v>
      </c>
    </row>
    <row r="201" s="2" customFormat="1">
      <c r="A201" s="40"/>
      <c r="B201" s="41"/>
      <c r="C201" s="42"/>
      <c r="D201" s="220" t="s">
        <v>203</v>
      </c>
      <c r="E201" s="42"/>
      <c r="F201" s="221" t="s">
        <v>567</v>
      </c>
      <c r="G201" s="42"/>
      <c r="H201" s="42"/>
      <c r="I201" s="22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203</v>
      </c>
      <c r="AU201" s="19" t="s">
        <v>83</v>
      </c>
    </row>
    <row r="202" s="14" customFormat="1">
      <c r="A202" s="14"/>
      <c r="B202" s="247"/>
      <c r="C202" s="248"/>
      <c r="D202" s="227" t="s">
        <v>205</v>
      </c>
      <c r="E202" s="249" t="s">
        <v>21</v>
      </c>
      <c r="F202" s="250" t="s">
        <v>1096</v>
      </c>
      <c r="G202" s="248"/>
      <c r="H202" s="249" t="s">
        <v>21</v>
      </c>
      <c r="I202" s="251"/>
      <c r="J202" s="248"/>
      <c r="K202" s="248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205</v>
      </c>
      <c r="AU202" s="256" t="s">
        <v>83</v>
      </c>
      <c r="AV202" s="14" t="s">
        <v>81</v>
      </c>
      <c r="AW202" s="14" t="s">
        <v>34</v>
      </c>
      <c r="AX202" s="14" t="s">
        <v>73</v>
      </c>
      <c r="AY202" s="256" t="s">
        <v>188</v>
      </c>
    </row>
    <row r="203" s="13" customFormat="1">
      <c r="A203" s="13"/>
      <c r="B203" s="225"/>
      <c r="C203" s="226"/>
      <c r="D203" s="227" t="s">
        <v>205</v>
      </c>
      <c r="E203" s="228" t="s">
        <v>21</v>
      </c>
      <c r="F203" s="229" t="s">
        <v>1097</v>
      </c>
      <c r="G203" s="226"/>
      <c r="H203" s="230">
        <v>4.4199999999999999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205</v>
      </c>
      <c r="AU203" s="236" t="s">
        <v>83</v>
      </c>
      <c r="AV203" s="13" t="s">
        <v>83</v>
      </c>
      <c r="AW203" s="13" t="s">
        <v>34</v>
      </c>
      <c r="AX203" s="13" t="s">
        <v>73</v>
      </c>
      <c r="AY203" s="236" t="s">
        <v>188</v>
      </c>
    </row>
    <row r="204" s="13" customFormat="1">
      <c r="A204" s="13"/>
      <c r="B204" s="225"/>
      <c r="C204" s="226"/>
      <c r="D204" s="227" t="s">
        <v>205</v>
      </c>
      <c r="E204" s="228" t="s">
        <v>21</v>
      </c>
      <c r="F204" s="229" t="s">
        <v>1098</v>
      </c>
      <c r="G204" s="226"/>
      <c r="H204" s="230">
        <v>1.3919999999999999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205</v>
      </c>
      <c r="AU204" s="236" t="s">
        <v>83</v>
      </c>
      <c r="AV204" s="13" t="s">
        <v>83</v>
      </c>
      <c r="AW204" s="13" t="s">
        <v>34</v>
      </c>
      <c r="AX204" s="13" t="s">
        <v>73</v>
      </c>
      <c r="AY204" s="236" t="s">
        <v>188</v>
      </c>
    </row>
    <row r="205" s="14" customFormat="1">
      <c r="A205" s="14"/>
      <c r="B205" s="247"/>
      <c r="C205" s="248"/>
      <c r="D205" s="227" t="s">
        <v>205</v>
      </c>
      <c r="E205" s="249" t="s">
        <v>21</v>
      </c>
      <c r="F205" s="250" t="s">
        <v>1009</v>
      </c>
      <c r="G205" s="248"/>
      <c r="H205" s="249" t="s">
        <v>21</v>
      </c>
      <c r="I205" s="251"/>
      <c r="J205" s="248"/>
      <c r="K205" s="248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205</v>
      </c>
      <c r="AU205" s="256" t="s">
        <v>83</v>
      </c>
      <c r="AV205" s="14" t="s">
        <v>81</v>
      </c>
      <c r="AW205" s="14" t="s">
        <v>34</v>
      </c>
      <c r="AX205" s="14" t="s">
        <v>73</v>
      </c>
      <c r="AY205" s="256" t="s">
        <v>188</v>
      </c>
    </row>
    <row r="206" s="13" customFormat="1">
      <c r="A206" s="13"/>
      <c r="B206" s="225"/>
      <c r="C206" s="226"/>
      <c r="D206" s="227" t="s">
        <v>205</v>
      </c>
      <c r="E206" s="228" t="s">
        <v>21</v>
      </c>
      <c r="F206" s="229" t="s">
        <v>1099</v>
      </c>
      <c r="G206" s="226"/>
      <c r="H206" s="230">
        <v>15.617000000000001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205</v>
      </c>
      <c r="AU206" s="236" t="s">
        <v>83</v>
      </c>
      <c r="AV206" s="13" t="s">
        <v>83</v>
      </c>
      <c r="AW206" s="13" t="s">
        <v>34</v>
      </c>
      <c r="AX206" s="13" t="s">
        <v>73</v>
      </c>
      <c r="AY206" s="236" t="s">
        <v>188</v>
      </c>
    </row>
    <row r="207" s="15" customFormat="1">
      <c r="A207" s="15"/>
      <c r="B207" s="258"/>
      <c r="C207" s="259"/>
      <c r="D207" s="227" t="s">
        <v>205</v>
      </c>
      <c r="E207" s="260" t="s">
        <v>147</v>
      </c>
      <c r="F207" s="261" t="s">
        <v>257</v>
      </c>
      <c r="G207" s="259"/>
      <c r="H207" s="262">
        <v>21.428999999999998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8" t="s">
        <v>205</v>
      </c>
      <c r="AU207" s="268" t="s">
        <v>83</v>
      </c>
      <c r="AV207" s="15" t="s">
        <v>195</v>
      </c>
      <c r="AW207" s="15" t="s">
        <v>34</v>
      </c>
      <c r="AX207" s="15" t="s">
        <v>81</v>
      </c>
      <c r="AY207" s="268" t="s">
        <v>188</v>
      </c>
    </row>
    <row r="208" s="2" customFormat="1" ht="24.15" customHeight="1">
      <c r="A208" s="40"/>
      <c r="B208" s="41"/>
      <c r="C208" s="207" t="s">
        <v>413</v>
      </c>
      <c r="D208" s="207" t="s">
        <v>191</v>
      </c>
      <c r="E208" s="208" t="s">
        <v>577</v>
      </c>
      <c r="F208" s="209" t="s">
        <v>578</v>
      </c>
      <c r="G208" s="210" t="s">
        <v>130</v>
      </c>
      <c r="H208" s="211">
        <v>17.338999999999999</v>
      </c>
      <c r="I208" s="212"/>
      <c r="J208" s="213">
        <f>ROUND(I208*H208,2)</f>
        <v>0</v>
      </c>
      <c r="K208" s="209" t="s">
        <v>201</v>
      </c>
      <c r="L208" s="46"/>
      <c r="M208" s="214" t="s">
        <v>21</v>
      </c>
      <c r="N208" s="215" t="s">
        <v>44</v>
      </c>
      <c r="O208" s="86"/>
      <c r="P208" s="216">
        <f>O208*H208</f>
        <v>0</v>
      </c>
      <c r="Q208" s="216">
        <v>0.00059999999999999995</v>
      </c>
      <c r="R208" s="216">
        <f>Q208*H208</f>
        <v>0.010403399999999998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283</v>
      </c>
      <c r="AT208" s="218" t="s">
        <v>191</v>
      </c>
      <c r="AU208" s="218" t="s">
        <v>83</v>
      </c>
      <c r="AY208" s="19" t="s">
        <v>188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81</v>
      </c>
      <c r="BK208" s="219">
        <f>ROUND(I208*H208,2)</f>
        <v>0</v>
      </c>
      <c r="BL208" s="19" t="s">
        <v>283</v>
      </c>
      <c r="BM208" s="218" t="s">
        <v>579</v>
      </c>
    </row>
    <row r="209" s="2" customFormat="1">
      <c r="A209" s="40"/>
      <c r="B209" s="41"/>
      <c r="C209" s="42"/>
      <c r="D209" s="220" t="s">
        <v>203</v>
      </c>
      <c r="E209" s="42"/>
      <c r="F209" s="221" t="s">
        <v>580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203</v>
      </c>
      <c r="AU209" s="19" t="s">
        <v>83</v>
      </c>
    </row>
    <row r="210" s="13" customFormat="1">
      <c r="A210" s="13"/>
      <c r="B210" s="225"/>
      <c r="C210" s="226"/>
      <c r="D210" s="227" t="s">
        <v>205</v>
      </c>
      <c r="E210" s="228" t="s">
        <v>21</v>
      </c>
      <c r="F210" s="229" t="s">
        <v>1100</v>
      </c>
      <c r="G210" s="226"/>
      <c r="H210" s="230">
        <v>17.338999999999999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205</v>
      </c>
      <c r="AU210" s="236" t="s">
        <v>83</v>
      </c>
      <c r="AV210" s="13" t="s">
        <v>83</v>
      </c>
      <c r="AW210" s="13" t="s">
        <v>34</v>
      </c>
      <c r="AX210" s="13" t="s">
        <v>73</v>
      </c>
      <c r="AY210" s="236" t="s">
        <v>188</v>
      </c>
    </row>
    <row r="211" s="15" customFormat="1">
      <c r="A211" s="15"/>
      <c r="B211" s="258"/>
      <c r="C211" s="259"/>
      <c r="D211" s="227" t="s">
        <v>205</v>
      </c>
      <c r="E211" s="260" t="s">
        <v>150</v>
      </c>
      <c r="F211" s="261" t="s">
        <v>257</v>
      </c>
      <c r="G211" s="259"/>
      <c r="H211" s="262">
        <v>17.338999999999999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8" t="s">
        <v>205</v>
      </c>
      <c r="AU211" s="268" t="s">
        <v>83</v>
      </c>
      <c r="AV211" s="15" t="s">
        <v>195</v>
      </c>
      <c r="AW211" s="15" t="s">
        <v>34</v>
      </c>
      <c r="AX211" s="15" t="s">
        <v>81</v>
      </c>
      <c r="AY211" s="268" t="s">
        <v>188</v>
      </c>
    </row>
    <row r="212" s="2" customFormat="1" ht="24.15" customHeight="1">
      <c r="A212" s="40"/>
      <c r="B212" s="41"/>
      <c r="C212" s="207" t="s">
        <v>418</v>
      </c>
      <c r="D212" s="207" t="s">
        <v>191</v>
      </c>
      <c r="E212" s="208" t="s">
        <v>583</v>
      </c>
      <c r="F212" s="209" t="s">
        <v>584</v>
      </c>
      <c r="G212" s="210" t="s">
        <v>130</v>
      </c>
      <c r="H212" s="211">
        <v>12.317</v>
      </c>
      <c r="I212" s="212"/>
      <c r="J212" s="213">
        <f>ROUND(I212*H212,2)</f>
        <v>0</v>
      </c>
      <c r="K212" s="209" t="s">
        <v>201</v>
      </c>
      <c r="L212" s="46"/>
      <c r="M212" s="214" t="s">
        <v>21</v>
      </c>
      <c r="N212" s="215" t="s">
        <v>44</v>
      </c>
      <c r="O212" s="86"/>
      <c r="P212" s="216">
        <f>O212*H212</f>
        <v>0</v>
      </c>
      <c r="Q212" s="216">
        <v>0.00059999999999999995</v>
      </c>
      <c r="R212" s="216">
        <f>Q212*H212</f>
        <v>0.0073901999999999995</v>
      </c>
      <c r="S212" s="216">
        <v>0</v>
      </c>
      <c r="T212" s="217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8" t="s">
        <v>283</v>
      </c>
      <c r="AT212" s="218" t="s">
        <v>191</v>
      </c>
      <c r="AU212" s="218" t="s">
        <v>83</v>
      </c>
      <c r="AY212" s="19" t="s">
        <v>188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81</v>
      </c>
      <c r="BK212" s="219">
        <f>ROUND(I212*H212,2)</f>
        <v>0</v>
      </c>
      <c r="BL212" s="19" t="s">
        <v>283</v>
      </c>
      <c r="BM212" s="218" t="s">
        <v>585</v>
      </c>
    </row>
    <row r="213" s="2" customFormat="1">
      <c r="A213" s="40"/>
      <c r="B213" s="41"/>
      <c r="C213" s="42"/>
      <c r="D213" s="220" t="s">
        <v>203</v>
      </c>
      <c r="E213" s="42"/>
      <c r="F213" s="221" t="s">
        <v>586</v>
      </c>
      <c r="G213" s="42"/>
      <c r="H213" s="42"/>
      <c r="I213" s="222"/>
      <c r="J213" s="42"/>
      <c r="K213" s="42"/>
      <c r="L213" s="46"/>
      <c r="M213" s="223"/>
      <c r="N213" s="22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203</v>
      </c>
      <c r="AU213" s="19" t="s">
        <v>83</v>
      </c>
    </row>
    <row r="214" s="13" customFormat="1">
      <c r="A214" s="13"/>
      <c r="B214" s="225"/>
      <c r="C214" s="226"/>
      <c r="D214" s="227" t="s">
        <v>205</v>
      </c>
      <c r="E214" s="228" t="s">
        <v>21</v>
      </c>
      <c r="F214" s="229" t="s">
        <v>1101</v>
      </c>
      <c r="G214" s="226"/>
      <c r="H214" s="230">
        <v>12.317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205</v>
      </c>
      <c r="AU214" s="236" t="s">
        <v>83</v>
      </c>
      <c r="AV214" s="13" t="s">
        <v>83</v>
      </c>
      <c r="AW214" s="13" t="s">
        <v>34</v>
      </c>
      <c r="AX214" s="13" t="s">
        <v>73</v>
      </c>
      <c r="AY214" s="236" t="s">
        <v>188</v>
      </c>
    </row>
    <row r="215" s="15" customFormat="1">
      <c r="A215" s="15"/>
      <c r="B215" s="258"/>
      <c r="C215" s="259"/>
      <c r="D215" s="227" t="s">
        <v>205</v>
      </c>
      <c r="E215" s="260" t="s">
        <v>153</v>
      </c>
      <c r="F215" s="261" t="s">
        <v>257</v>
      </c>
      <c r="G215" s="259"/>
      <c r="H215" s="262">
        <v>12.317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8" t="s">
        <v>205</v>
      </c>
      <c r="AU215" s="268" t="s">
        <v>83</v>
      </c>
      <c r="AV215" s="15" t="s">
        <v>195</v>
      </c>
      <c r="AW215" s="15" t="s">
        <v>34</v>
      </c>
      <c r="AX215" s="15" t="s">
        <v>81</v>
      </c>
      <c r="AY215" s="268" t="s">
        <v>188</v>
      </c>
    </row>
    <row r="216" s="2" customFormat="1" ht="33" customHeight="1">
      <c r="A216" s="40"/>
      <c r="B216" s="41"/>
      <c r="C216" s="207" t="s">
        <v>422</v>
      </c>
      <c r="D216" s="207" t="s">
        <v>191</v>
      </c>
      <c r="E216" s="208" t="s">
        <v>588</v>
      </c>
      <c r="F216" s="209" t="s">
        <v>589</v>
      </c>
      <c r="G216" s="210" t="s">
        <v>96</v>
      </c>
      <c r="H216" s="211">
        <v>16.651</v>
      </c>
      <c r="I216" s="212"/>
      <c r="J216" s="213">
        <f>ROUND(I216*H216,2)</f>
        <v>0</v>
      </c>
      <c r="K216" s="209" t="s">
        <v>201</v>
      </c>
      <c r="L216" s="46"/>
      <c r="M216" s="214" t="s">
        <v>21</v>
      </c>
      <c r="N216" s="215" t="s">
        <v>44</v>
      </c>
      <c r="O216" s="86"/>
      <c r="P216" s="216">
        <f>O216*H216</f>
        <v>0</v>
      </c>
      <c r="Q216" s="216">
        <v>0.00013999999999999999</v>
      </c>
      <c r="R216" s="216">
        <f>Q216*H216</f>
        <v>0.0023311399999999998</v>
      </c>
      <c r="S216" s="216">
        <v>0</v>
      </c>
      <c r="T216" s="217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8" t="s">
        <v>283</v>
      </c>
      <c r="AT216" s="218" t="s">
        <v>191</v>
      </c>
      <c r="AU216" s="218" t="s">
        <v>83</v>
      </c>
      <c r="AY216" s="19" t="s">
        <v>188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81</v>
      </c>
      <c r="BK216" s="219">
        <f>ROUND(I216*H216,2)</f>
        <v>0</v>
      </c>
      <c r="BL216" s="19" t="s">
        <v>283</v>
      </c>
      <c r="BM216" s="218" t="s">
        <v>590</v>
      </c>
    </row>
    <row r="217" s="2" customFormat="1">
      <c r="A217" s="40"/>
      <c r="B217" s="41"/>
      <c r="C217" s="42"/>
      <c r="D217" s="220" t="s">
        <v>203</v>
      </c>
      <c r="E217" s="42"/>
      <c r="F217" s="221" t="s">
        <v>591</v>
      </c>
      <c r="G217" s="42"/>
      <c r="H217" s="42"/>
      <c r="I217" s="222"/>
      <c r="J217" s="42"/>
      <c r="K217" s="42"/>
      <c r="L217" s="46"/>
      <c r="M217" s="223"/>
      <c r="N217" s="22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203</v>
      </c>
      <c r="AU217" s="19" t="s">
        <v>83</v>
      </c>
    </row>
    <row r="218" s="14" customFormat="1">
      <c r="A218" s="14"/>
      <c r="B218" s="247"/>
      <c r="C218" s="248"/>
      <c r="D218" s="227" t="s">
        <v>205</v>
      </c>
      <c r="E218" s="249" t="s">
        <v>21</v>
      </c>
      <c r="F218" s="250" t="s">
        <v>592</v>
      </c>
      <c r="G218" s="248"/>
      <c r="H218" s="249" t="s">
        <v>21</v>
      </c>
      <c r="I218" s="251"/>
      <c r="J218" s="248"/>
      <c r="K218" s="248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205</v>
      </c>
      <c r="AU218" s="256" t="s">
        <v>83</v>
      </c>
      <c r="AV218" s="14" t="s">
        <v>81</v>
      </c>
      <c r="AW218" s="14" t="s">
        <v>34</v>
      </c>
      <c r="AX218" s="14" t="s">
        <v>73</v>
      </c>
      <c r="AY218" s="256" t="s">
        <v>188</v>
      </c>
    </row>
    <row r="219" s="14" customFormat="1">
      <c r="A219" s="14"/>
      <c r="B219" s="247"/>
      <c r="C219" s="248"/>
      <c r="D219" s="227" t="s">
        <v>205</v>
      </c>
      <c r="E219" s="249" t="s">
        <v>21</v>
      </c>
      <c r="F219" s="250" t="s">
        <v>593</v>
      </c>
      <c r="G219" s="248"/>
      <c r="H219" s="249" t="s">
        <v>21</v>
      </c>
      <c r="I219" s="251"/>
      <c r="J219" s="248"/>
      <c r="K219" s="248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205</v>
      </c>
      <c r="AU219" s="256" t="s">
        <v>83</v>
      </c>
      <c r="AV219" s="14" t="s">
        <v>81</v>
      </c>
      <c r="AW219" s="14" t="s">
        <v>34</v>
      </c>
      <c r="AX219" s="14" t="s">
        <v>73</v>
      </c>
      <c r="AY219" s="256" t="s">
        <v>188</v>
      </c>
    </row>
    <row r="220" s="13" customFormat="1">
      <c r="A220" s="13"/>
      <c r="B220" s="225"/>
      <c r="C220" s="226"/>
      <c r="D220" s="227" t="s">
        <v>205</v>
      </c>
      <c r="E220" s="228" t="s">
        <v>21</v>
      </c>
      <c r="F220" s="229" t="s">
        <v>1102</v>
      </c>
      <c r="G220" s="226"/>
      <c r="H220" s="230">
        <v>32.195999999999998</v>
      </c>
      <c r="I220" s="231"/>
      <c r="J220" s="226"/>
      <c r="K220" s="226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205</v>
      </c>
      <c r="AU220" s="236" t="s">
        <v>83</v>
      </c>
      <c r="AV220" s="13" t="s">
        <v>83</v>
      </c>
      <c r="AW220" s="13" t="s">
        <v>34</v>
      </c>
      <c r="AX220" s="13" t="s">
        <v>73</v>
      </c>
      <c r="AY220" s="236" t="s">
        <v>188</v>
      </c>
    </row>
    <row r="221" s="13" customFormat="1">
      <c r="A221" s="13"/>
      <c r="B221" s="225"/>
      <c r="C221" s="226"/>
      <c r="D221" s="227" t="s">
        <v>205</v>
      </c>
      <c r="E221" s="228" t="s">
        <v>21</v>
      </c>
      <c r="F221" s="229" t="s">
        <v>1103</v>
      </c>
      <c r="G221" s="226"/>
      <c r="H221" s="230">
        <v>-1.817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205</v>
      </c>
      <c r="AU221" s="236" t="s">
        <v>83</v>
      </c>
      <c r="AV221" s="13" t="s">
        <v>83</v>
      </c>
      <c r="AW221" s="13" t="s">
        <v>34</v>
      </c>
      <c r="AX221" s="13" t="s">
        <v>73</v>
      </c>
      <c r="AY221" s="236" t="s">
        <v>188</v>
      </c>
    </row>
    <row r="222" s="16" customFormat="1">
      <c r="A222" s="16"/>
      <c r="B222" s="269"/>
      <c r="C222" s="270"/>
      <c r="D222" s="227" t="s">
        <v>205</v>
      </c>
      <c r="E222" s="271" t="s">
        <v>122</v>
      </c>
      <c r="F222" s="272" t="s">
        <v>294</v>
      </c>
      <c r="G222" s="270"/>
      <c r="H222" s="273">
        <v>30.379000000000001</v>
      </c>
      <c r="I222" s="274"/>
      <c r="J222" s="270"/>
      <c r="K222" s="270"/>
      <c r="L222" s="275"/>
      <c r="M222" s="276"/>
      <c r="N222" s="277"/>
      <c r="O222" s="277"/>
      <c r="P222" s="277"/>
      <c r="Q222" s="277"/>
      <c r="R222" s="277"/>
      <c r="S222" s="277"/>
      <c r="T222" s="278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79" t="s">
        <v>205</v>
      </c>
      <c r="AU222" s="279" t="s">
        <v>83</v>
      </c>
      <c r="AV222" s="16" t="s">
        <v>189</v>
      </c>
      <c r="AW222" s="16" t="s">
        <v>34</v>
      </c>
      <c r="AX222" s="16" t="s">
        <v>73</v>
      </c>
      <c r="AY222" s="279" t="s">
        <v>188</v>
      </c>
    </row>
    <row r="223" s="14" customFormat="1">
      <c r="A223" s="14"/>
      <c r="B223" s="247"/>
      <c r="C223" s="248"/>
      <c r="D223" s="227" t="s">
        <v>205</v>
      </c>
      <c r="E223" s="249" t="s">
        <v>21</v>
      </c>
      <c r="F223" s="250" t="s">
        <v>600</v>
      </c>
      <c r="G223" s="248"/>
      <c r="H223" s="249" t="s">
        <v>21</v>
      </c>
      <c r="I223" s="251"/>
      <c r="J223" s="248"/>
      <c r="K223" s="248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205</v>
      </c>
      <c r="AU223" s="256" t="s">
        <v>83</v>
      </c>
      <c r="AV223" s="14" t="s">
        <v>81</v>
      </c>
      <c r="AW223" s="14" t="s">
        <v>34</v>
      </c>
      <c r="AX223" s="14" t="s">
        <v>73</v>
      </c>
      <c r="AY223" s="256" t="s">
        <v>188</v>
      </c>
    </row>
    <row r="224" s="13" customFormat="1">
      <c r="A224" s="13"/>
      <c r="B224" s="225"/>
      <c r="C224" s="226"/>
      <c r="D224" s="227" t="s">
        <v>205</v>
      </c>
      <c r="E224" s="228" t="s">
        <v>21</v>
      </c>
      <c r="F224" s="229" t="s">
        <v>601</v>
      </c>
      <c r="G224" s="226"/>
      <c r="H224" s="230">
        <v>-13.728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205</v>
      </c>
      <c r="AU224" s="236" t="s">
        <v>83</v>
      </c>
      <c r="AV224" s="13" t="s">
        <v>83</v>
      </c>
      <c r="AW224" s="13" t="s">
        <v>34</v>
      </c>
      <c r="AX224" s="13" t="s">
        <v>73</v>
      </c>
      <c r="AY224" s="236" t="s">
        <v>188</v>
      </c>
    </row>
    <row r="225" s="16" customFormat="1">
      <c r="A225" s="16"/>
      <c r="B225" s="269"/>
      <c r="C225" s="270"/>
      <c r="D225" s="227" t="s">
        <v>205</v>
      </c>
      <c r="E225" s="271" t="s">
        <v>21</v>
      </c>
      <c r="F225" s="272" t="s">
        <v>294</v>
      </c>
      <c r="G225" s="270"/>
      <c r="H225" s="273">
        <v>-13.728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79" t="s">
        <v>205</v>
      </c>
      <c r="AU225" s="279" t="s">
        <v>83</v>
      </c>
      <c r="AV225" s="16" t="s">
        <v>189</v>
      </c>
      <c r="AW225" s="16" t="s">
        <v>34</v>
      </c>
      <c r="AX225" s="16" t="s">
        <v>73</v>
      </c>
      <c r="AY225" s="279" t="s">
        <v>188</v>
      </c>
    </row>
    <row r="226" s="15" customFormat="1">
      <c r="A226" s="15"/>
      <c r="B226" s="258"/>
      <c r="C226" s="259"/>
      <c r="D226" s="227" t="s">
        <v>205</v>
      </c>
      <c r="E226" s="260" t="s">
        <v>21</v>
      </c>
      <c r="F226" s="261" t="s">
        <v>257</v>
      </c>
      <c r="G226" s="259"/>
      <c r="H226" s="262">
        <v>16.651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8" t="s">
        <v>205</v>
      </c>
      <c r="AU226" s="268" t="s">
        <v>83</v>
      </c>
      <c r="AV226" s="15" t="s">
        <v>195</v>
      </c>
      <c r="AW226" s="15" t="s">
        <v>34</v>
      </c>
      <c r="AX226" s="15" t="s">
        <v>81</v>
      </c>
      <c r="AY226" s="268" t="s">
        <v>188</v>
      </c>
    </row>
    <row r="227" s="2" customFormat="1" ht="33" customHeight="1">
      <c r="A227" s="40"/>
      <c r="B227" s="41"/>
      <c r="C227" s="207" t="s">
        <v>427</v>
      </c>
      <c r="D227" s="207" t="s">
        <v>191</v>
      </c>
      <c r="E227" s="208" t="s">
        <v>603</v>
      </c>
      <c r="F227" s="209" t="s">
        <v>604</v>
      </c>
      <c r="G227" s="210" t="s">
        <v>96</v>
      </c>
      <c r="H227" s="211">
        <v>7.5069999999999997</v>
      </c>
      <c r="I227" s="212"/>
      <c r="J227" s="213">
        <f>ROUND(I227*H227,2)</f>
        <v>0</v>
      </c>
      <c r="K227" s="209" t="s">
        <v>201</v>
      </c>
      <c r="L227" s="46"/>
      <c r="M227" s="214" t="s">
        <v>21</v>
      </c>
      <c r="N227" s="215" t="s">
        <v>44</v>
      </c>
      <c r="O227" s="86"/>
      <c r="P227" s="216">
        <f>O227*H227</f>
        <v>0</v>
      </c>
      <c r="Q227" s="216">
        <v>0.00027999999999999998</v>
      </c>
      <c r="R227" s="216">
        <f>Q227*H227</f>
        <v>0.0021019599999999999</v>
      </c>
      <c r="S227" s="216">
        <v>0</v>
      </c>
      <c r="T227" s="217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8" t="s">
        <v>283</v>
      </c>
      <c r="AT227" s="218" t="s">
        <v>191</v>
      </c>
      <c r="AU227" s="218" t="s">
        <v>83</v>
      </c>
      <c r="AY227" s="19" t="s">
        <v>188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81</v>
      </c>
      <c r="BK227" s="219">
        <f>ROUND(I227*H227,2)</f>
        <v>0</v>
      </c>
      <c r="BL227" s="19" t="s">
        <v>283</v>
      </c>
      <c r="BM227" s="218" t="s">
        <v>605</v>
      </c>
    </row>
    <row r="228" s="2" customFormat="1">
      <c r="A228" s="40"/>
      <c r="B228" s="41"/>
      <c r="C228" s="42"/>
      <c r="D228" s="220" t="s">
        <v>203</v>
      </c>
      <c r="E228" s="42"/>
      <c r="F228" s="221" t="s">
        <v>606</v>
      </c>
      <c r="G228" s="42"/>
      <c r="H228" s="42"/>
      <c r="I228" s="222"/>
      <c r="J228" s="42"/>
      <c r="K228" s="42"/>
      <c r="L228" s="46"/>
      <c r="M228" s="223"/>
      <c r="N228" s="224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203</v>
      </c>
      <c r="AU228" s="19" t="s">
        <v>83</v>
      </c>
    </row>
    <row r="229" s="14" customFormat="1">
      <c r="A229" s="14"/>
      <c r="B229" s="247"/>
      <c r="C229" s="248"/>
      <c r="D229" s="227" t="s">
        <v>205</v>
      </c>
      <c r="E229" s="249" t="s">
        <v>21</v>
      </c>
      <c r="F229" s="250" t="s">
        <v>592</v>
      </c>
      <c r="G229" s="248"/>
      <c r="H229" s="249" t="s">
        <v>21</v>
      </c>
      <c r="I229" s="251"/>
      <c r="J229" s="248"/>
      <c r="K229" s="248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205</v>
      </c>
      <c r="AU229" s="256" t="s">
        <v>83</v>
      </c>
      <c r="AV229" s="14" t="s">
        <v>81</v>
      </c>
      <c r="AW229" s="14" t="s">
        <v>34</v>
      </c>
      <c r="AX229" s="14" t="s">
        <v>73</v>
      </c>
      <c r="AY229" s="256" t="s">
        <v>188</v>
      </c>
    </row>
    <row r="230" s="13" customFormat="1">
      <c r="A230" s="13"/>
      <c r="B230" s="225"/>
      <c r="C230" s="226"/>
      <c r="D230" s="227" t="s">
        <v>205</v>
      </c>
      <c r="E230" s="228" t="s">
        <v>21</v>
      </c>
      <c r="F230" s="229" t="s">
        <v>1104</v>
      </c>
      <c r="G230" s="226"/>
      <c r="H230" s="230">
        <v>5.6849999999999996</v>
      </c>
      <c r="I230" s="231"/>
      <c r="J230" s="226"/>
      <c r="K230" s="226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205</v>
      </c>
      <c r="AU230" s="236" t="s">
        <v>83</v>
      </c>
      <c r="AV230" s="13" t="s">
        <v>83</v>
      </c>
      <c r="AW230" s="13" t="s">
        <v>34</v>
      </c>
      <c r="AX230" s="13" t="s">
        <v>73</v>
      </c>
      <c r="AY230" s="236" t="s">
        <v>188</v>
      </c>
    </row>
    <row r="231" s="13" customFormat="1">
      <c r="A231" s="13"/>
      <c r="B231" s="225"/>
      <c r="C231" s="226"/>
      <c r="D231" s="227" t="s">
        <v>205</v>
      </c>
      <c r="E231" s="228" t="s">
        <v>21</v>
      </c>
      <c r="F231" s="229" t="s">
        <v>1105</v>
      </c>
      <c r="G231" s="226"/>
      <c r="H231" s="230">
        <v>1.8220000000000001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205</v>
      </c>
      <c r="AU231" s="236" t="s">
        <v>83</v>
      </c>
      <c r="AV231" s="13" t="s">
        <v>83</v>
      </c>
      <c r="AW231" s="13" t="s">
        <v>34</v>
      </c>
      <c r="AX231" s="13" t="s">
        <v>73</v>
      </c>
      <c r="AY231" s="236" t="s">
        <v>188</v>
      </c>
    </row>
    <row r="232" s="16" customFormat="1">
      <c r="A232" s="16"/>
      <c r="B232" s="269"/>
      <c r="C232" s="270"/>
      <c r="D232" s="227" t="s">
        <v>205</v>
      </c>
      <c r="E232" s="271" t="s">
        <v>119</v>
      </c>
      <c r="F232" s="272" t="s">
        <v>294</v>
      </c>
      <c r="G232" s="270"/>
      <c r="H232" s="273">
        <v>7.5069999999999997</v>
      </c>
      <c r="I232" s="274"/>
      <c r="J232" s="270"/>
      <c r="K232" s="270"/>
      <c r="L232" s="275"/>
      <c r="M232" s="276"/>
      <c r="N232" s="277"/>
      <c r="O232" s="277"/>
      <c r="P232" s="277"/>
      <c r="Q232" s="277"/>
      <c r="R232" s="277"/>
      <c r="S232" s="277"/>
      <c r="T232" s="278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79" t="s">
        <v>205</v>
      </c>
      <c r="AU232" s="279" t="s">
        <v>83</v>
      </c>
      <c r="AV232" s="16" t="s">
        <v>189</v>
      </c>
      <c r="AW232" s="16" t="s">
        <v>34</v>
      </c>
      <c r="AX232" s="16" t="s">
        <v>73</v>
      </c>
      <c r="AY232" s="279" t="s">
        <v>188</v>
      </c>
    </row>
    <row r="233" s="15" customFormat="1">
      <c r="A233" s="15"/>
      <c r="B233" s="258"/>
      <c r="C233" s="259"/>
      <c r="D233" s="227" t="s">
        <v>205</v>
      </c>
      <c r="E233" s="260" t="s">
        <v>21</v>
      </c>
      <c r="F233" s="261" t="s">
        <v>257</v>
      </c>
      <c r="G233" s="259"/>
      <c r="H233" s="262">
        <v>7.5069999999999997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8" t="s">
        <v>205</v>
      </c>
      <c r="AU233" s="268" t="s">
        <v>83</v>
      </c>
      <c r="AV233" s="15" t="s">
        <v>195</v>
      </c>
      <c r="AW233" s="15" t="s">
        <v>34</v>
      </c>
      <c r="AX233" s="15" t="s">
        <v>81</v>
      </c>
      <c r="AY233" s="268" t="s">
        <v>188</v>
      </c>
    </row>
    <row r="234" s="2" customFormat="1" ht="33" customHeight="1">
      <c r="A234" s="40"/>
      <c r="B234" s="41"/>
      <c r="C234" s="207" t="s">
        <v>433</v>
      </c>
      <c r="D234" s="207" t="s">
        <v>191</v>
      </c>
      <c r="E234" s="208" t="s">
        <v>610</v>
      </c>
      <c r="F234" s="209" t="s">
        <v>611</v>
      </c>
      <c r="G234" s="210" t="s">
        <v>96</v>
      </c>
      <c r="H234" s="211">
        <v>6.2210000000000001</v>
      </c>
      <c r="I234" s="212"/>
      <c r="J234" s="213">
        <f>ROUND(I234*H234,2)</f>
        <v>0</v>
      </c>
      <c r="K234" s="209" t="s">
        <v>201</v>
      </c>
      <c r="L234" s="46"/>
      <c r="M234" s="214" t="s">
        <v>21</v>
      </c>
      <c r="N234" s="215" t="s">
        <v>44</v>
      </c>
      <c r="O234" s="86"/>
      <c r="P234" s="216">
        <f>O234*H234</f>
        <v>0</v>
      </c>
      <c r="Q234" s="216">
        <v>0.00042999999999999999</v>
      </c>
      <c r="R234" s="216">
        <f>Q234*H234</f>
        <v>0.0026750300000000001</v>
      </c>
      <c r="S234" s="216">
        <v>0</v>
      </c>
      <c r="T234" s="217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8" t="s">
        <v>283</v>
      </c>
      <c r="AT234" s="218" t="s">
        <v>191</v>
      </c>
      <c r="AU234" s="218" t="s">
        <v>83</v>
      </c>
      <c r="AY234" s="19" t="s">
        <v>188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9" t="s">
        <v>81</v>
      </c>
      <c r="BK234" s="219">
        <f>ROUND(I234*H234,2)</f>
        <v>0</v>
      </c>
      <c r="BL234" s="19" t="s">
        <v>283</v>
      </c>
      <c r="BM234" s="218" t="s">
        <v>612</v>
      </c>
    </row>
    <row r="235" s="2" customFormat="1">
      <c r="A235" s="40"/>
      <c r="B235" s="41"/>
      <c r="C235" s="42"/>
      <c r="D235" s="220" t="s">
        <v>203</v>
      </c>
      <c r="E235" s="42"/>
      <c r="F235" s="221" t="s">
        <v>613</v>
      </c>
      <c r="G235" s="42"/>
      <c r="H235" s="42"/>
      <c r="I235" s="222"/>
      <c r="J235" s="42"/>
      <c r="K235" s="42"/>
      <c r="L235" s="46"/>
      <c r="M235" s="223"/>
      <c r="N235" s="224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203</v>
      </c>
      <c r="AU235" s="19" t="s">
        <v>83</v>
      </c>
    </row>
    <row r="236" s="14" customFormat="1">
      <c r="A236" s="14"/>
      <c r="B236" s="247"/>
      <c r="C236" s="248"/>
      <c r="D236" s="227" t="s">
        <v>205</v>
      </c>
      <c r="E236" s="249" t="s">
        <v>21</v>
      </c>
      <c r="F236" s="250" t="s">
        <v>592</v>
      </c>
      <c r="G236" s="248"/>
      <c r="H236" s="249" t="s">
        <v>21</v>
      </c>
      <c r="I236" s="251"/>
      <c r="J236" s="248"/>
      <c r="K236" s="248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205</v>
      </c>
      <c r="AU236" s="256" t="s">
        <v>83</v>
      </c>
      <c r="AV236" s="14" t="s">
        <v>81</v>
      </c>
      <c r="AW236" s="14" t="s">
        <v>34</v>
      </c>
      <c r="AX236" s="14" t="s">
        <v>73</v>
      </c>
      <c r="AY236" s="256" t="s">
        <v>188</v>
      </c>
    </row>
    <row r="237" s="13" customFormat="1">
      <c r="A237" s="13"/>
      <c r="B237" s="225"/>
      <c r="C237" s="226"/>
      <c r="D237" s="227" t="s">
        <v>205</v>
      </c>
      <c r="E237" s="228" t="s">
        <v>21</v>
      </c>
      <c r="F237" s="229" t="s">
        <v>1106</v>
      </c>
      <c r="G237" s="226"/>
      <c r="H237" s="230">
        <v>6.2210000000000001</v>
      </c>
      <c r="I237" s="231"/>
      <c r="J237" s="226"/>
      <c r="K237" s="226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205</v>
      </c>
      <c r="AU237" s="236" t="s">
        <v>83</v>
      </c>
      <c r="AV237" s="13" t="s">
        <v>83</v>
      </c>
      <c r="AW237" s="13" t="s">
        <v>34</v>
      </c>
      <c r="AX237" s="13" t="s">
        <v>73</v>
      </c>
      <c r="AY237" s="236" t="s">
        <v>188</v>
      </c>
    </row>
    <row r="238" s="16" customFormat="1">
      <c r="A238" s="16"/>
      <c r="B238" s="269"/>
      <c r="C238" s="270"/>
      <c r="D238" s="227" t="s">
        <v>205</v>
      </c>
      <c r="E238" s="271" t="s">
        <v>115</v>
      </c>
      <c r="F238" s="272" t="s">
        <v>294</v>
      </c>
      <c r="G238" s="270"/>
      <c r="H238" s="273">
        <v>6.2210000000000001</v>
      </c>
      <c r="I238" s="274"/>
      <c r="J238" s="270"/>
      <c r="K238" s="270"/>
      <c r="L238" s="275"/>
      <c r="M238" s="276"/>
      <c r="N238" s="277"/>
      <c r="O238" s="277"/>
      <c r="P238" s="277"/>
      <c r="Q238" s="277"/>
      <c r="R238" s="277"/>
      <c r="S238" s="277"/>
      <c r="T238" s="278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79" t="s">
        <v>205</v>
      </c>
      <c r="AU238" s="279" t="s">
        <v>83</v>
      </c>
      <c r="AV238" s="16" t="s">
        <v>189</v>
      </c>
      <c r="AW238" s="16" t="s">
        <v>34</v>
      </c>
      <c r="AX238" s="16" t="s">
        <v>73</v>
      </c>
      <c r="AY238" s="279" t="s">
        <v>188</v>
      </c>
    </row>
    <row r="239" s="15" customFormat="1">
      <c r="A239" s="15"/>
      <c r="B239" s="258"/>
      <c r="C239" s="259"/>
      <c r="D239" s="227" t="s">
        <v>205</v>
      </c>
      <c r="E239" s="260" t="s">
        <v>21</v>
      </c>
      <c r="F239" s="261" t="s">
        <v>257</v>
      </c>
      <c r="G239" s="259"/>
      <c r="H239" s="262">
        <v>6.2210000000000001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8" t="s">
        <v>205</v>
      </c>
      <c r="AU239" s="268" t="s">
        <v>83</v>
      </c>
      <c r="AV239" s="15" t="s">
        <v>195</v>
      </c>
      <c r="AW239" s="15" t="s">
        <v>34</v>
      </c>
      <c r="AX239" s="15" t="s">
        <v>81</v>
      </c>
      <c r="AY239" s="268" t="s">
        <v>188</v>
      </c>
    </row>
    <row r="240" s="2" customFormat="1" ht="16.5" customHeight="1">
      <c r="A240" s="40"/>
      <c r="B240" s="41"/>
      <c r="C240" s="207" t="s">
        <v>439</v>
      </c>
      <c r="D240" s="207" t="s">
        <v>191</v>
      </c>
      <c r="E240" s="208" t="s">
        <v>616</v>
      </c>
      <c r="F240" s="209" t="s">
        <v>617</v>
      </c>
      <c r="G240" s="210" t="s">
        <v>130</v>
      </c>
      <c r="H240" s="211">
        <v>24.484000000000002</v>
      </c>
      <c r="I240" s="212"/>
      <c r="J240" s="213">
        <f>ROUND(I240*H240,2)</f>
        <v>0</v>
      </c>
      <c r="K240" s="209" t="s">
        <v>21</v>
      </c>
      <c r="L240" s="46"/>
      <c r="M240" s="214" t="s">
        <v>21</v>
      </c>
      <c r="N240" s="215" t="s">
        <v>44</v>
      </c>
      <c r="O240" s="86"/>
      <c r="P240" s="216">
        <f>O240*H240</f>
        <v>0</v>
      </c>
      <c r="Q240" s="216">
        <v>0.00019249999999999999</v>
      </c>
      <c r="R240" s="216">
        <f>Q240*H240</f>
        <v>0.00471317</v>
      </c>
      <c r="S240" s="216">
        <v>0</v>
      </c>
      <c r="T240" s="217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8" t="s">
        <v>283</v>
      </c>
      <c r="AT240" s="218" t="s">
        <v>191</v>
      </c>
      <c r="AU240" s="218" t="s">
        <v>83</v>
      </c>
      <c r="AY240" s="19" t="s">
        <v>188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81</v>
      </c>
      <c r="BK240" s="219">
        <f>ROUND(I240*H240,2)</f>
        <v>0</v>
      </c>
      <c r="BL240" s="19" t="s">
        <v>283</v>
      </c>
      <c r="BM240" s="218" t="s">
        <v>618</v>
      </c>
    </row>
    <row r="241" s="13" customFormat="1">
      <c r="A241" s="13"/>
      <c r="B241" s="225"/>
      <c r="C241" s="226"/>
      <c r="D241" s="227" t="s">
        <v>205</v>
      </c>
      <c r="E241" s="228" t="s">
        <v>21</v>
      </c>
      <c r="F241" s="229" t="s">
        <v>1107</v>
      </c>
      <c r="G241" s="226"/>
      <c r="H241" s="230">
        <v>24.484000000000002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205</v>
      </c>
      <c r="AU241" s="236" t="s">
        <v>83</v>
      </c>
      <c r="AV241" s="13" t="s">
        <v>83</v>
      </c>
      <c r="AW241" s="13" t="s">
        <v>34</v>
      </c>
      <c r="AX241" s="13" t="s">
        <v>81</v>
      </c>
      <c r="AY241" s="236" t="s">
        <v>188</v>
      </c>
    </row>
    <row r="242" s="2" customFormat="1" ht="16.5" customHeight="1">
      <c r="A242" s="40"/>
      <c r="B242" s="41"/>
      <c r="C242" s="237" t="s">
        <v>446</v>
      </c>
      <c r="D242" s="237" t="s">
        <v>207</v>
      </c>
      <c r="E242" s="238" t="s">
        <v>554</v>
      </c>
      <c r="F242" s="239" t="s">
        <v>555</v>
      </c>
      <c r="G242" s="240" t="s">
        <v>96</v>
      </c>
      <c r="H242" s="241">
        <v>34.936</v>
      </c>
      <c r="I242" s="242"/>
      <c r="J242" s="243">
        <f>ROUND(I242*H242,2)</f>
        <v>0</v>
      </c>
      <c r="K242" s="239" t="s">
        <v>201</v>
      </c>
      <c r="L242" s="244"/>
      <c r="M242" s="245" t="s">
        <v>21</v>
      </c>
      <c r="N242" s="246" t="s">
        <v>44</v>
      </c>
      <c r="O242" s="86"/>
      <c r="P242" s="216">
        <f>O242*H242</f>
        <v>0</v>
      </c>
      <c r="Q242" s="216">
        <v>0.0019</v>
      </c>
      <c r="R242" s="216">
        <f>Q242*H242</f>
        <v>0.066378400000000004</v>
      </c>
      <c r="S242" s="216">
        <v>0</v>
      </c>
      <c r="T242" s="217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8" t="s">
        <v>377</v>
      </c>
      <c r="AT242" s="218" t="s">
        <v>207</v>
      </c>
      <c r="AU242" s="218" t="s">
        <v>83</v>
      </c>
      <c r="AY242" s="19" t="s">
        <v>188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9" t="s">
        <v>81</v>
      </c>
      <c r="BK242" s="219">
        <f>ROUND(I242*H242,2)</f>
        <v>0</v>
      </c>
      <c r="BL242" s="19" t="s">
        <v>283</v>
      </c>
      <c r="BM242" s="218" t="s">
        <v>622</v>
      </c>
    </row>
    <row r="243" s="13" customFormat="1">
      <c r="A243" s="13"/>
      <c r="B243" s="225"/>
      <c r="C243" s="226"/>
      <c r="D243" s="227" t="s">
        <v>205</v>
      </c>
      <c r="E243" s="228" t="s">
        <v>21</v>
      </c>
      <c r="F243" s="229" t="s">
        <v>300</v>
      </c>
      <c r="G243" s="226"/>
      <c r="H243" s="230">
        <v>34.936</v>
      </c>
      <c r="I243" s="231"/>
      <c r="J243" s="226"/>
      <c r="K243" s="226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205</v>
      </c>
      <c r="AU243" s="236" t="s">
        <v>83</v>
      </c>
      <c r="AV243" s="13" t="s">
        <v>83</v>
      </c>
      <c r="AW243" s="13" t="s">
        <v>34</v>
      </c>
      <c r="AX243" s="13" t="s">
        <v>81</v>
      </c>
      <c r="AY243" s="236" t="s">
        <v>188</v>
      </c>
    </row>
    <row r="244" s="2" customFormat="1" ht="24.15" customHeight="1">
      <c r="A244" s="40"/>
      <c r="B244" s="41"/>
      <c r="C244" s="207" t="s">
        <v>452</v>
      </c>
      <c r="D244" s="207" t="s">
        <v>191</v>
      </c>
      <c r="E244" s="208" t="s">
        <v>633</v>
      </c>
      <c r="F244" s="209" t="s">
        <v>634</v>
      </c>
      <c r="G244" s="210" t="s">
        <v>96</v>
      </c>
      <c r="H244" s="211">
        <v>30.379000000000001</v>
      </c>
      <c r="I244" s="212"/>
      <c r="J244" s="213">
        <f>ROUND(I244*H244,2)</f>
        <v>0</v>
      </c>
      <c r="K244" s="209" t="s">
        <v>201</v>
      </c>
      <c r="L244" s="46"/>
      <c r="M244" s="214" t="s">
        <v>21</v>
      </c>
      <c r="N244" s="215" t="s">
        <v>44</v>
      </c>
      <c r="O244" s="86"/>
      <c r="P244" s="216">
        <f>O244*H244</f>
        <v>0</v>
      </c>
      <c r="Q244" s="216">
        <v>0</v>
      </c>
      <c r="R244" s="216">
        <f>Q244*H244</f>
        <v>0</v>
      </c>
      <c r="S244" s="216">
        <v>0.0035999999999999999</v>
      </c>
      <c r="T244" s="217">
        <f>S244*H244</f>
        <v>0.1093644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8" t="s">
        <v>283</v>
      </c>
      <c r="AT244" s="218" t="s">
        <v>191</v>
      </c>
      <c r="AU244" s="218" t="s">
        <v>83</v>
      </c>
      <c r="AY244" s="19" t="s">
        <v>188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9" t="s">
        <v>81</v>
      </c>
      <c r="BK244" s="219">
        <f>ROUND(I244*H244,2)</f>
        <v>0</v>
      </c>
      <c r="BL244" s="19" t="s">
        <v>283</v>
      </c>
      <c r="BM244" s="218" t="s">
        <v>635</v>
      </c>
    </row>
    <row r="245" s="2" customFormat="1">
      <c r="A245" s="40"/>
      <c r="B245" s="41"/>
      <c r="C245" s="42"/>
      <c r="D245" s="220" t="s">
        <v>203</v>
      </c>
      <c r="E245" s="42"/>
      <c r="F245" s="221" t="s">
        <v>636</v>
      </c>
      <c r="G245" s="42"/>
      <c r="H245" s="42"/>
      <c r="I245" s="222"/>
      <c r="J245" s="42"/>
      <c r="K245" s="42"/>
      <c r="L245" s="46"/>
      <c r="M245" s="223"/>
      <c r="N245" s="224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203</v>
      </c>
      <c r="AU245" s="19" t="s">
        <v>83</v>
      </c>
    </row>
    <row r="246" s="13" customFormat="1">
      <c r="A246" s="13"/>
      <c r="B246" s="225"/>
      <c r="C246" s="226"/>
      <c r="D246" s="227" t="s">
        <v>205</v>
      </c>
      <c r="E246" s="228" t="s">
        <v>21</v>
      </c>
      <c r="F246" s="229" t="s">
        <v>1102</v>
      </c>
      <c r="G246" s="226"/>
      <c r="H246" s="230">
        <v>32.195999999999998</v>
      </c>
      <c r="I246" s="231"/>
      <c r="J246" s="226"/>
      <c r="K246" s="226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205</v>
      </c>
      <c r="AU246" s="236" t="s">
        <v>83</v>
      </c>
      <c r="AV246" s="13" t="s">
        <v>83</v>
      </c>
      <c r="AW246" s="13" t="s">
        <v>34</v>
      </c>
      <c r="AX246" s="13" t="s">
        <v>73</v>
      </c>
      <c r="AY246" s="236" t="s">
        <v>188</v>
      </c>
    </row>
    <row r="247" s="13" customFormat="1">
      <c r="A247" s="13"/>
      <c r="B247" s="225"/>
      <c r="C247" s="226"/>
      <c r="D247" s="227" t="s">
        <v>205</v>
      </c>
      <c r="E247" s="228" t="s">
        <v>21</v>
      </c>
      <c r="F247" s="229" t="s">
        <v>1103</v>
      </c>
      <c r="G247" s="226"/>
      <c r="H247" s="230">
        <v>-1.817</v>
      </c>
      <c r="I247" s="231"/>
      <c r="J247" s="226"/>
      <c r="K247" s="226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205</v>
      </c>
      <c r="AU247" s="236" t="s">
        <v>83</v>
      </c>
      <c r="AV247" s="13" t="s">
        <v>83</v>
      </c>
      <c r="AW247" s="13" t="s">
        <v>34</v>
      </c>
      <c r="AX247" s="13" t="s">
        <v>73</v>
      </c>
      <c r="AY247" s="236" t="s">
        <v>188</v>
      </c>
    </row>
    <row r="248" s="16" customFormat="1">
      <c r="A248" s="16"/>
      <c r="B248" s="269"/>
      <c r="C248" s="270"/>
      <c r="D248" s="227" t="s">
        <v>205</v>
      </c>
      <c r="E248" s="271" t="s">
        <v>637</v>
      </c>
      <c r="F248" s="272" t="s">
        <v>294</v>
      </c>
      <c r="G248" s="270"/>
      <c r="H248" s="273">
        <v>30.379000000000001</v>
      </c>
      <c r="I248" s="274"/>
      <c r="J248" s="270"/>
      <c r="K248" s="270"/>
      <c r="L248" s="275"/>
      <c r="M248" s="276"/>
      <c r="N248" s="277"/>
      <c r="O248" s="277"/>
      <c r="P248" s="277"/>
      <c r="Q248" s="277"/>
      <c r="R248" s="277"/>
      <c r="S248" s="277"/>
      <c r="T248" s="278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9" t="s">
        <v>205</v>
      </c>
      <c r="AU248" s="279" t="s">
        <v>83</v>
      </c>
      <c r="AV248" s="16" t="s">
        <v>189</v>
      </c>
      <c r="AW248" s="16" t="s">
        <v>34</v>
      </c>
      <c r="AX248" s="16" t="s">
        <v>73</v>
      </c>
      <c r="AY248" s="279" t="s">
        <v>188</v>
      </c>
    </row>
    <row r="249" s="15" customFormat="1">
      <c r="A249" s="15"/>
      <c r="B249" s="258"/>
      <c r="C249" s="259"/>
      <c r="D249" s="227" t="s">
        <v>205</v>
      </c>
      <c r="E249" s="260" t="s">
        <v>21</v>
      </c>
      <c r="F249" s="261" t="s">
        <v>257</v>
      </c>
      <c r="G249" s="259"/>
      <c r="H249" s="262">
        <v>30.379000000000001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8" t="s">
        <v>205</v>
      </c>
      <c r="AU249" s="268" t="s">
        <v>83</v>
      </c>
      <c r="AV249" s="15" t="s">
        <v>195</v>
      </c>
      <c r="AW249" s="15" t="s">
        <v>34</v>
      </c>
      <c r="AX249" s="15" t="s">
        <v>81</v>
      </c>
      <c r="AY249" s="268" t="s">
        <v>188</v>
      </c>
    </row>
    <row r="250" s="2" customFormat="1" ht="16.5" customHeight="1">
      <c r="A250" s="40"/>
      <c r="B250" s="41"/>
      <c r="C250" s="207" t="s">
        <v>460</v>
      </c>
      <c r="D250" s="207" t="s">
        <v>191</v>
      </c>
      <c r="E250" s="208" t="s">
        <v>639</v>
      </c>
      <c r="F250" s="209" t="s">
        <v>640</v>
      </c>
      <c r="G250" s="210" t="s">
        <v>130</v>
      </c>
      <c r="H250" s="211">
        <v>51.085000000000001</v>
      </c>
      <c r="I250" s="212"/>
      <c r="J250" s="213">
        <f>ROUND(I250*H250,2)</f>
        <v>0</v>
      </c>
      <c r="K250" s="209" t="s">
        <v>201</v>
      </c>
      <c r="L250" s="46"/>
      <c r="M250" s="214" t="s">
        <v>21</v>
      </c>
      <c r="N250" s="215" t="s">
        <v>44</v>
      </c>
      <c r="O250" s="86"/>
      <c r="P250" s="216">
        <f>O250*H250</f>
        <v>0</v>
      </c>
      <c r="Q250" s="216">
        <v>0</v>
      </c>
      <c r="R250" s="216">
        <f>Q250*H250</f>
        <v>0</v>
      </c>
      <c r="S250" s="216">
        <v>0.0015</v>
      </c>
      <c r="T250" s="217">
        <f>S250*H250</f>
        <v>0.076627500000000001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8" t="s">
        <v>283</v>
      </c>
      <c r="AT250" s="218" t="s">
        <v>191</v>
      </c>
      <c r="AU250" s="218" t="s">
        <v>83</v>
      </c>
      <c r="AY250" s="19" t="s">
        <v>188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9" t="s">
        <v>81</v>
      </c>
      <c r="BK250" s="219">
        <f>ROUND(I250*H250,2)</f>
        <v>0</v>
      </c>
      <c r="BL250" s="19" t="s">
        <v>283</v>
      </c>
      <c r="BM250" s="218" t="s">
        <v>641</v>
      </c>
    </row>
    <row r="251" s="2" customFormat="1">
      <c r="A251" s="40"/>
      <c r="B251" s="41"/>
      <c r="C251" s="42"/>
      <c r="D251" s="220" t="s">
        <v>203</v>
      </c>
      <c r="E251" s="42"/>
      <c r="F251" s="221" t="s">
        <v>642</v>
      </c>
      <c r="G251" s="42"/>
      <c r="H251" s="42"/>
      <c r="I251" s="222"/>
      <c r="J251" s="42"/>
      <c r="K251" s="42"/>
      <c r="L251" s="46"/>
      <c r="M251" s="223"/>
      <c r="N251" s="224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203</v>
      </c>
      <c r="AU251" s="19" t="s">
        <v>83</v>
      </c>
    </row>
    <row r="252" s="14" customFormat="1">
      <c r="A252" s="14"/>
      <c r="B252" s="247"/>
      <c r="C252" s="248"/>
      <c r="D252" s="227" t="s">
        <v>205</v>
      </c>
      <c r="E252" s="249" t="s">
        <v>21</v>
      </c>
      <c r="F252" s="250" t="s">
        <v>643</v>
      </c>
      <c r="G252" s="248"/>
      <c r="H252" s="249" t="s">
        <v>21</v>
      </c>
      <c r="I252" s="251"/>
      <c r="J252" s="248"/>
      <c r="K252" s="248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205</v>
      </c>
      <c r="AU252" s="256" t="s">
        <v>83</v>
      </c>
      <c r="AV252" s="14" t="s">
        <v>81</v>
      </c>
      <c r="AW252" s="14" t="s">
        <v>34</v>
      </c>
      <c r="AX252" s="14" t="s">
        <v>73</v>
      </c>
      <c r="AY252" s="256" t="s">
        <v>188</v>
      </c>
    </row>
    <row r="253" s="13" customFormat="1">
      <c r="A253" s="13"/>
      <c r="B253" s="225"/>
      <c r="C253" s="226"/>
      <c r="D253" s="227" t="s">
        <v>205</v>
      </c>
      <c r="E253" s="228" t="s">
        <v>21</v>
      </c>
      <c r="F253" s="229" t="s">
        <v>644</v>
      </c>
      <c r="G253" s="226"/>
      <c r="H253" s="230">
        <v>51.085000000000001</v>
      </c>
      <c r="I253" s="231"/>
      <c r="J253" s="226"/>
      <c r="K253" s="226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205</v>
      </c>
      <c r="AU253" s="236" t="s">
        <v>83</v>
      </c>
      <c r="AV253" s="13" t="s">
        <v>83</v>
      </c>
      <c r="AW253" s="13" t="s">
        <v>34</v>
      </c>
      <c r="AX253" s="13" t="s">
        <v>81</v>
      </c>
      <c r="AY253" s="236" t="s">
        <v>188</v>
      </c>
    </row>
    <row r="254" s="2" customFormat="1" ht="21.75" customHeight="1">
      <c r="A254" s="40"/>
      <c r="B254" s="41"/>
      <c r="C254" s="207" t="s">
        <v>465</v>
      </c>
      <c r="D254" s="207" t="s">
        <v>191</v>
      </c>
      <c r="E254" s="208" t="s">
        <v>646</v>
      </c>
      <c r="F254" s="209" t="s">
        <v>647</v>
      </c>
      <c r="G254" s="210" t="s">
        <v>96</v>
      </c>
      <c r="H254" s="211">
        <v>30.379000000000001</v>
      </c>
      <c r="I254" s="212"/>
      <c r="J254" s="213">
        <f>ROUND(I254*H254,2)</f>
        <v>0</v>
      </c>
      <c r="K254" s="209" t="s">
        <v>201</v>
      </c>
      <c r="L254" s="46"/>
      <c r="M254" s="214" t="s">
        <v>21</v>
      </c>
      <c r="N254" s="215" t="s">
        <v>44</v>
      </c>
      <c r="O254" s="86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8" t="s">
        <v>283</v>
      </c>
      <c r="AT254" s="218" t="s">
        <v>191</v>
      </c>
      <c r="AU254" s="218" t="s">
        <v>83</v>
      </c>
      <c r="AY254" s="19" t="s">
        <v>188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9" t="s">
        <v>81</v>
      </c>
      <c r="BK254" s="219">
        <f>ROUND(I254*H254,2)</f>
        <v>0</v>
      </c>
      <c r="BL254" s="19" t="s">
        <v>283</v>
      </c>
      <c r="BM254" s="218" t="s">
        <v>648</v>
      </c>
    </row>
    <row r="255" s="2" customFormat="1">
      <c r="A255" s="40"/>
      <c r="B255" s="41"/>
      <c r="C255" s="42"/>
      <c r="D255" s="220" t="s">
        <v>203</v>
      </c>
      <c r="E255" s="42"/>
      <c r="F255" s="221" t="s">
        <v>649</v>
      </c>
      <c r="G255" s="42"/>
      <c r="H255" s="42"/>
      <c r="I255" s="222"/>
      <c r="J255" s="42"/>
      <c r="K255" s="42"/>
      <c r="L255" s="46"/>
      <c r="M255" s="223"/>
      <c r="N255" s="22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203</v>
      </c>
      <c r="AU255" s="19" t="s">
        <v>83</v>
      </c>
    </row>
    <row r="256" s="13" customFormat="1">
      <c r="A256" s="13"/>
      <c r="B256" s="225"/>
      <c r="C256" s="226"/>
      <c r="D256" s="227" t="s">
        <v>205</v>
      </c>
      <c r="E256" s="228" t="s">
        <v>21</v>
      </c>
      <c r="F256" s="229" t="s">
        <v>122</v>
      </c>
      <c r="G256" s="226"/>
      <c r="H256" s="230">
        <v>30.379000000000001</v>
      </c>
      <c r="I256" s="231"/>
      <c r="J256" s="226"/>
      <c r="K256" s="226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205</v>
      </c>
      <c r="AU256" s="236" t="s">
        <v>83</v>
      </c>
      <c r="AV256" s="13" t="s">
        <v>83</v>
      </c>
      <c r="AW256" s="13" t="s">
        <v>34</v>
      </c>
      <c r="AX256" s="13" t="s">
        <v>81</v>
      </c>
      <c r="AY256" s="236" t="s">
        <v>188</v>
      </c>
    </row>
    <row r="257" s="2" customFormat="1" ht="16.5" customHeight="1">
      <c r="A257" s="40"/>
      <c r="B257" s="41"/>
      <c r="C257" s="237" t="s">
        <v>470</v>
      </c>
      <c r="D257" s="237" t="s">
        <v>207</v>
      </c>
      <c r="E257" s="238" t="s">
        <v>651</v>
      </c>
      <c r="F257" s="239" t="s">
        <v>652</v>
      </c>
      <c r="G257" s="240" t="s">
        <v>96</v>
      </c>
      <c r="H257" s="241">
        <v>34.936</v>
      </c>
      <c r="I257" s="242"/>
      <c r="J257" s="243">
        <f>ROUND(I257*H257,2)</f>
        <v>0</v>
      </c>
      <c r="K257" s="239" t="s">
        <v>201</v>
      </c>
      <c r="L257" s="244"/>
      <c r="M257" s="245" t="s">
        <v>21</v>
      </c>
      <c r="N257" s="246" t="s">
        <v>44</v>
      </c>
      <c r="O257" s="86"/>
      <c r="P257" s="216">
        <f>O257*H257</f>
        <v>0</v>
      </c>
      <c r="Q257" s="216">
        <v>0.00029999999999999997</v>
      </c>
      <c r="R257" s="216">
        <f>Q257*H257</f>
        <v>0.010480799999999999</v>
      </c>
      <c r="S257" s="216">
        <v>0</v>
      </c>
      <c r="T257" s="217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8" t="s">
        <v>377</v>
      </c>
      <c r="AT257" s="218" t="s">
        <v>207</v>
      </c>
      <c r="AU257" s="218" t="s">
        <v>83</v>
      </c>
      <c r="AY257" s="19" t="s">
        <v>188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19" t="s">
        <v>81</v>
      </c>
      <c r="BK257" s="219">
        <f>ROUND(I257*H257,2)</f>
        <v>0</v>
      </c>
      <c r="BL257" s="19" t="s">
        <v>283</v>
      </c>
      <c r="BM257" s="218" t="s">
        <v>653</v>
      </c>
    </row>
    <row r="258" s="13" customFormat="1">
      <c r="A258" s="13"/>
      <c r="B258" s="225"/>
      <c r="C258" s="226"/>
      <c r="D258" s="227" t="s">
        <v>205</v>
      </c>
      <c r="E258" s="228" t="s">
        <v>21</v>
      </c>
      <c r="F258" s="229" t="s">
        <v>300</v>
      </c>
      <c r="G258" s="226"/>
      <c r="H258" s="230">
        <v>34.936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205</v>
      </c>
      <c r="AU258" s="236" t="s">
        <v>83</v>
      </c>
      <c r="AV258" s="13" t="s">
        <v>83</v>
      </c>
      <c r="AW258" s="13" t="s">
        <v>34</v>
      </c>
      <c r="AX258" s="13" t="s">
        <v>81</v>
      </c>
      <c r="AY258" s="236" t="s">
        <v>188</v>
      </c>
    </row>
    <row r="259" s="2" customFormat="1" ht="24.15" customHeight="1">
      <c r="A259" s="40"/>
      <c r="B259" s="41"/>
      <c r="C259" s="207" t="s">
        <v>476</v>
      </c>
      <c r="D259" s="207" t="s">
        <v>191</v>
      </c>
      <c r="E259" s="208" t="s">
        <v>662</v>
      </c>
      <c r="F259" s="209" t="s">
        <v>663</v>
      </c>
      <c r="G259" s="210" t="s">
        <v>96</v>
      </c>
      <c r="H259" s="211">
        <v>6.8410000000000002</v>
      </c>
      <c r="I259" s="212"/>
      <c r="J259" s="213">
        <f>ROUND(I259*H259,2)</f>
        <v>0</v>
      </c>
      <c r="K259" s="209" t="s">
        <v>201</v>
      </c>
      <c r="L259" s="46"/>
      <c r="M259" s="214" t="s">
        <v>21</v>
      </c>
      <c r="N259" s="215" t="s">
        <v>44</v>
      </c>
      <c r="O259" s="86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8" t="s">
        <v>283</v>
      </c>
      <c r="AT259" s="218" t="s">
        <v>191</v>
      </c>
      <c r="AU259" s="218" t="s">
        <v>83</v>
      </c>
      <c r="AY259" s="19" t="s">
        <v>188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81</v>
      </c>
      <c r="BK259" s="219">
        <f>ROUND(I259*H259,2)</f>
        <v>0</v>
      </c>
      <c r="BL259" s="19" t="s">
        <v>283</v>
      </c>
      <c r="BM259" s="218" t="s">
        <v>664</v>
      </c>
    </row>
    <row r="260" s="2" customFormat="1">
      <c r="A260" s="40"/>
      <c r="B260" s="41"/>
      <c r="C260" s="42"/>
      <c r="D260" s="220" t="s">
        <v>203</v>
      </c>
      <c r="E260" s="42"/>
      <c r="F260" s="221" t="s">
        <v>665</v>
      </c>
      <c r="G260" s="42"/>
      <c r="H260" s="42"/>
      <c r="I260" s="222"/>
      <c r="J260" s="42"/>
      <c r="K260" s="42"/>
      <c r="L260" s="46"/>
      <c r="M260" s="223"/>
      <c r="N260" s="224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203</v>
      </c>
      <c r="AU260" s="19" t="s">
        <v>83</v>
      </c>
    </row>
    <row r="261" s="13" customFormat="1">
      <c r="A261" s="13"/>
      <c r="B261" s="225"/>
      <c r="C261" s="226"/>
      <c r="D261" s="227" t="s">
        <v>205</v>
      </c>
      <c r="E261" s="228" t="s">
        <v>21</v>
      </c>
      <c r="F261" s="229" t="s">
        <v>125</v>
      </c>
      <c r="G261" s="226"/>
      <c r="H261" s="230">
        <v>6.8410000000000002</v>
      </c>
      <c r="I261" s="231"/>
      <c r="J261" s="226"/>
      <c r="K261" s="226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205</v>
      </c>
      <c r="AU261" s="236" t="s">
        <v>83</v>
      </c>
      <c r="AV261" s="13" t="s">
        <v>83</v>
      </c>
      <c r="AW261" s="13" t="s">
        <v>34</v>
      </c>
      <c r="AX261" s="13" t="s">
        <v>81</v>
      </c>
      <c r="AY261" s="236" t="s">
        <v>188</v>
      </c>
    </row>
    <row r="262" s="2" customFormat="1" ht="16.5" customHeight="1">
      <c r="A262" s="40"/>
      <c r="B262" s="41"/>
      <c r="C262" s="237" t="s">
        <v>481</v>
      </c>
      <c r="D262" s="237" t="s">
        <v>207</v>
      </c>
      <c r="E262" s="238" t="s">
        <v>521</v>
      </c>
      <c r="F262" s="239" t="s">
        <v>522</v>
      </c>
      <c r="G262" s="240" t="s">
        <v>523</v>
      </c>
      <c r="H262" s="241">
        <v>2.7360000000000002</v>
      </c>
      <c r="I262" s="242"/>
      <c r="J262" s="243">
        <f>ROUND(I262*H262,2)</f>
        <v>0</v>
      </c>
      <c r="K262" s="239" t="s">
        <v>201</v>
      </c>
      <c r="L262" s="244"/>
      <c r="M262" s="245" t="s">
        <v>21</v>
      </c>
      <c r="N262" s="246" t="s">
        <v>44</v>
      </c>
      <c r="O262" s="86"/>
      <c r="P262" s="216">
        <f>O262*H262</f>
        <v>0</v>
      </c>
      <c r="Q262" s="216">
        <v>0.001</v>
      </c>
      <c r="R262" s="216">
        <f>Q262*H262</f>
        <v>0.0027360000000000002</v>
      </c>
      <c r="S262" s="216">
        <v>0</v>
      </c>
      <c r="T262" s="217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8" t="s">
        <v>377</v>
      </c>
      <c r="AT262" s="218" t="s">
        <v>207</v>
      </c>
      <c r="AU262" s="218" t="s">
        <v>83</v>
      </c>
      <c r="AY262" s="19" t="s">
        <v>188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9" t="s">
        <v>81</v>
      </c>
      <c r="BK262" s="219">
        <f>ROUND(I262*H262,2)</f>
        <v>0</v>
      </c>
      <c r="BL262" s="19" t="s">
        <v>283</v>
      </c>
      <c r="BM262" s="218" t="s">
        <v>667</v>
      </c>
    </row>
    <row r="263" s="13" customFormat="1">
      <c r="A263" s="13"/>
      <c r="B263" s="225"/>
      <c r="C263" s="226"/>
      <c r="D263" s="227" t="s">
        <v>205</v>
      </c>
      <c r="E263" s="228" t="s">
        <v>21</v>
      </c>
      <c r="F263" s="229" t="s">
        <v>668</v>
      </c>
      <c r="G263" s="226"/>
      <c r="H263" s="230">
        <v>2.7360000000000002</v>
      </c>
      <c r="I263" s="231"/>
      <c r="J263" s="226"/>
      <c r="K263" s="226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205</v>
      </c>
      <c r="AU263" s="236" t="s">
        <v>83</v>
      </c>
      <c r="AV263" s="13" t="s">
        <v>83</v>
      </c>
      <c r="AW263" s="13" t="s">
        <v>34</v>
      </c>
      <c r="AX263" s="13" t="s">
        <v>81</v>
      </c>
      <c r="AY263" s="236" t="s">
        <v>188</v>
      </c>
    </row>
    <row r="264" s="2" customFormat="1" ht="24.15" customHeight="1">
      <c r="A264" s="40"/>
      <c r="B264" s="41"/>
      <c r="C264" s="207" t="s">
        <v>487</v>
      </c>
      <c r="D264" s="207" t="s">
        <v>191</v>
      </c>
      <c r="E264" s="208" t="s">
        <v>670</v>
      </c>
      <c r="F264" s="209" t="s">
        <v>671</v>
      </c>
      <c r="G264" s="210" t="s">
        <v>96</v>
      </c>
      <c r="H264" s="211">
        <v>3.7879999999999998</v>
      </c>
      <c r="I264" s="212"/>
      <c r="J264" s="213">
        <f>ROUND(I264*H264,2)</f>
        <v>0</v>
      </c>
      <c r="K264" s="209" t="s">
        <v>201</v>
      </c>
      <c r="L264" s="46"/>
      <c r="M264" s="214" t="s">
        <v>21</v>
      </c>
      <c r="N264" s="215" t="s">
        <v>44</v>
      </c>
      <c r="O264" s="86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8" t="s">
        <v>283</v>
      </c>
      <c r="AT264" s="218" t="s">
        <v>191</v>
      </c>
      <c r="AU264" s="218" t="s">
        <v>83</v>
      </c>
      <c r="AY264" s="19" t="s">
        <v>188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9" t="s">
        <v>81</v>
      </c>
      <c r="BK264" s="219">
        <f>ROUND(I264*H264,2)</f>
        <v>0</v>
      </c>
      <c r="BL264" s="19" t="s">
        <v>283</v>
      </c>
      <c r="BM264" s="218" t="s">
        <v>672</v>
      </c>
    </row>
    <row r="265" s="2" customFormat="1">
      <c r="A265" s="40"/>
      <c r="B265" s="41"/>
      <c r="C265" s="42"/>
      <c r="D265" s="220" t="s">
        <v>203</v>
      </c>
      <c r="E265" s="42"/>
      <c r="F265" s="221" t="s">
        <v>673</v>
      </c>
      <c r="G265" s="42"/>
      <c r="H265" s="42"/>
      <c r="I265" s="222"/>
      <c r="J265" s="42"/>
      <c r="K265" s="42"/>
      <c r="L265" s="46"/>
      <c r="M265" s="223"/>
      <c r="N265" s="224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203</v>
      </c>
      <c r="AU265" s="19" t="s">
        <v>83</v>
      </c>
    </row>
    <row r="266" s="13" customFormat="1">
      <c r="A266" s="13"/>
      <c r="B266" s="225"/>
      <c r="C266" s="226"/>
      <c r="D266" s="227" t="s">
        <v>205</v>
      </c>
      <c r="E266" s="228" t="s">
        <v>21</v>
      </c>
      <c r="F266" s="229" t="s">
        <v>1056</v>
      </c>
      <c r="G266" s="226"/>
      <c r="H266" s="230">
        <v>2.6259999999999999</v>
      </c>
      <c r="I266" s="231"/>
      <c r="J266" s="226"/>
      <c r="K266" s="226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205</v>
      </c>
      <c r="AU266" s="236" t="s">
        <v>83</v>
      </c>
      <c r="AV266" s="13" t="s">
        <v>83</v>
      </c>
      <c r="AW266" s="13" t="s">
        <v>34</v>
      </c>
      <c r="AX266" s="13" t="s">
        <v>73</v>
      </c>
      <c r="AY266" s="236" t="s">
        <v>188</v>
      </c>
    </row>
    <row r="267" s="13" customFormat="1">
      <c r="A267" s="13"/>
      <c r="B267" s="225"/>
      <c r="C267" s="226"/>
      <c r="D267" s="227" t="s">
        <v>205</v>
      </c>
      <c r="E267" s="228" t="s">
        <v>21</v>
      </c>
      <c r="F267" s="229" t="s">
        <v>1108</v>
      </c>
      <c r="G267" s="226"/>
      <c r="H267" s="230">
        <v>0.88400000000000001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205</v>
      </c>
      <c r="AU267" s="236" t="s">
        <v>83</v>
      </c>
      <c r="AV267" s="13" t="s">
        <v>83</v>
      </c>
      <c r="AW267" s="13" t="s">
        <v>34</v>
      </c>
      <c r="AX267" s="13" t="s">
        <v>73</v>
      </c>
      <c r="AY267" s="236" t="s">
        <v>188</v>
      </c>
    </row>
    <row r="268" s="13" customFormat="1">
      <c r="A268" s="13"/>
      <c r="B268" s="225"/>
      <c r="C268" s="226"/>
      <c r="D268" s="227" t="s">
        <v>205</v>
      </c>
      <c r="E268" s="228" t="s">
        <v>21</v>
      </c>
      <c r="F268" s="229" t="s">
        <v>1109</v>
      </c>
      <c r="G268" s="226"/>
      <c r="H268" s="230">
        <v>0.27800000000000002</v>
      </c>
      <c r="I268" s="231"/>
      <c r="J268" s="226"/>
      <c r="K268" s="226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205</v>
      </c>
      <c r="AU268" s="236" t="s">
        <v>83</v>
      </c>
      <c r="AV268" s="13" t="s">
        <v>83</v>
      </c>
      <c r="AW268" s="13" t="s">
        <v>34</v>
      </c>
      <c r="AX268" s="13" t="s">
        <v>73</v>
      </c>
      <c r="AY268" s="236" t="s">
        <v>188</v>
      </c>
    </row>
    <row r="269" s="16" customFormat="1">
      <c r="A269" s="16"/>
      <c r="B269" s="269"/>
      <c r="C269" s="270"/>
      <c r="D269" s="227" t="s">
        <v>205</v>
      </c>
      <c r="E269" s="271" t="s">
        <v>132</v>
      </c>
      <c r="F269" s="272" t="s">
        <v>294</v>
      </c>
      <c r="G269" s="270"/>
      <c r="H269" s="273">
        <v>3.7879999999999998</v>
      </c>
      <c r="I269" s="274"/>
      <c r="J269" s="270"/>
      <c r="K269" s="270"/>
      <c r="L269" s="275"/>
      <c r="M269" s="276"/>
      <c r="N269" s="277"/>
      <c r="O269" s="277"/>
      <c r="P269" s="277"/>
      <c r="Q269" s="277"/>
      <c r="R269" s="277"/>
      <c r="S269" s="277"/>
      <c r="T269" s="278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9" t="s">
        <v>205</v>
      </c>
      <c r="AU269" s="279" t="s">
        <v>83</v>
      </c>
      <c r="AV269" s="16" t="s">
        <v>189</v>
      </c>
      <c r="AW269" s="16" t="s">
        <v>34</v>
      </c>
      <c r="AX269" s="16" t="s">
        <v>73</v>
      </c>
      <c r="AY269" s="279" t="s">
        <v>188</v>
      </c>
    </row>
    <row r="270" s="15" customFormat="1">
      <c r="A270" s="15"/>
      <c r="B270" s="258"/>
      <c r="C270" s="259"/>
      <c r="D270" s="227" t="s">
        <v>205</v>
      </c>
      <c r="E270" s="260" t="s">
        <v>21</v>
      </c>
      <c r="F270" s="261" t="s">
        <v>257</v>
      </c>
      <c r="G270" s="259"/>
      <c r="H270" s="262">
        <v>3.7879999999999998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8" t="s">
        <v>205</v>
      </c>
      <c r="AU270" s="268" t="s">
        <v>83</v>
      </c>
      <c r="AV270" s="15" t="s">
        <v>195</v>
      </c>
      <c r="AW270" s="15" t="s">
        <v>34</v>
      </c>
      <c r="AX270" s="15" t="s">
        <v>81</v>
      </c>
      <c r="AY270" s="268" t="s">
        <v>188</v>
      </c>
    </row>
    <row r="271" s="2" customFormat="1" ht="16.5" customHeight="1">
      <c r="A271" s="40"/>
      <c r="B271" s="41"/>
      <c r="C271" s="237" t="s">
        <v>493</v>
      </c>
      <c r="D271" s="237" t="s">
        <v>207</v>
      </c>
      <c r="E271" s="238" t="s">
        <v>651</v>
      </c>
      <c r="F271" s="239" t="s">
        <v>652</v>
      </c>
      <c r="G271" s="240" t="s">
        <v>96</v>
      </c>
      <c r="H271" s="241">
        <v>4.5460000000000003</v>
      </c>
      <c r="I271" s="242"/>
      <c r="J271" s="243">
        <f>ROUND(I271*H271,2)</f>
        <v>0</v>
      </c>
      <c r="K271" s="239" t="s">
        <v>201</v>
      </c>
      <c r="L271" s="244"/>
      <c r="M271" s="245" t="s">
        <v>21</v>
      </c>
      <c r="N271" s="246" t="s">
        <v>44</v>
      </c>
      <c r="O271" s="86"/>
      <c r="P271" s="216">
        <f>O271*H271</f>
        <v>0</v>
      </c>
      <c r="Q271" s="216">
        <v>0.00029999999999999997</v>
      </c>
      <c r="R271" s="216">
        <f>Q271*H271</f>
        <v>0.0013637999999999999</v>
      </c>
      <c r="S271" s="216">
        <v>0</v>
      </c>
      <c r="T271" s="217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8" t="s">
        <v>377</v>
      </c>
      <c r="AT271" s="218" t="s">
        <v>207</v>
      </c>
      <c r="AU271" s="218" t="s">
        <v>83</v>
      </c>
      <c r="AY271" s="19" t="s">
        <v>188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81</v>
      </c>
      <c r="BK271" s="219">
        <f>ROUND(I271*H271,2)</f>
        <v>0</v>
      </c>
      <c r="BL271" s="19" t="s">
        <v>283</v>
      </c>
      <c r="BM271" s="218" t="s">
        <v>682</v>
      </c>
    </row>
    <row r="272" s="13" customFormat="1">
      <c r="A272" s="13"/>
      <c r="B272" s="225"/>
      <c r="C272" s="226"/>
      <c r="D272" s="227" t="s">
        <v>205</v>
      </c>
      <c r="E272" s="228" t="s">
        <v>21</v>
      </c>
      <c r="F272" s="229" t="s">
        <v>683</v>
      </c>
      <c r="G272" s="226"/>
      <c r="H272" s="230">
        <v>4.5460000000000003</v>
      </c>
      <c r="I272" s="231"/>
      <c r="J272" s="226"/>
      <c r="K272" s="226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205</v>
      </c>
      <c r="AU272" s="236" t="s">
        <v>83</v>
      </c>
      <c r="AV272" s="13" t="s">
        <v>83</v>
      </c>
      <c r="AW272" s="13" t="s">
        <v>34</v>
      </c>
      <c r="AX272" s="13" t="s">
        <v>81</v>
      </c>
      <c r="AY272" s="236" t="s">
        <v>188</v>
      </c>
    </row>
    <row r="273" s="2" customFormat="1" ht="24.15" customHeight="1">
      <c r="A273" s="40"/>
      <c r="B273" s="41"/>
      <c r="C273" s="207" t="s">
        <v>499</v>
      </c>
      <c r="D273" s="207" t="s">
        <v>191</v>
      </c>
      <c r="E273" s="208" t="s">
        <v>696</v>
      </c>
      <c r="F273" s="209" t="s">
        <v>697</v>
      </c>
      <c r="G273" s="210" t="s">
        <v>96</v>
      </c>
      <c r="H273" s="211">
        <v>6.8559999999999999</v>
      </c>
      <c r="I273" s="212"/>
      <c r="J273" s="213">
        <f>ROUND(I273*H273,2)</f>
        <v>0</v>
      </c>
      <c r="K273" s="209" t="s">
        <v>201</v>
      </c>
      <c r="L273" s="46"/>
      <c r="M273" s="214" t="s">
        <v>21</v>
      </c>
      <c r="N273" s="215" t="s">
        <v>44</v>
      </c>
      <c r="O273" s="86"/>
      <c r="P273" s="216">
        <f>O273*H273</f>
        <v>0</v>
      </c>
      <c r="Q273" s="216">
        <v>0</v>
      </c>
      <c r="R273" s="216">
        <f>Q273*H273</f>
        <v>0</v>
      </c>
      <c r="S273" s="216">
        <v>0.016500000000000001</v>
      </c>
      <c r="T273" s="217">
        <f>S273*H273</f>
        <v>0.113124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8" t="s">
        <v>283</v>
      </c>
      <c r="AT273" s="218" t="s">
        <v>191</v>
      </c>
      <c r="AU273" s="218" t="s">
        <v>83</v>
      </c>
      <c r="AY273" s="19" t="s">
        <v>188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9" t="s">
        <v>81</v>
      </c>
      <c r="BK273" s="219">
        <f>ROUND(I273*H273,2)</f>
        <v>0</v>
      </c>
      <c r="BL273" s="19" t="s">
        <v>283</v>
      </c>
      <c r="BM273" s="218" t="s">
        <v>698</v>
      </c>
    </row>
    <row r="274" s="2" customFormat="1">
      <c r="A274" s="40"/>
      <c r="B274" s="41"/>
      <c r="C274" s="42"/>
      <c r="D274" s="220" t="s">
        <v>203</v>
      </c>
      <c r="E274" s="42"/>
      <c r="F274" s="221" t="s">
        <v>699</v>
      </c>
      <c r="G274" s="42"/>
      <c r="H274" s="42"/>
      <c r="I274" s="222"/>
      <c r="J274" s="42"/>
      <c r="K274" s="42"/>
      <c r="L274" s="46"/>
      <c r="M274" s="223"/>
      <c r="N274" s="224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203</v>
      </c>
      <c r="AU274" s="19" t="s">
        <v>83</v>
      </c>
    </row>
    <row r="275" s="14" customFormat="1">
      <c r="A275" s="14"/>
      <c r="B275" s="247"/>
      <c r="C275" s="248"/>
      <c r="D275" s="227" t="s">
        <v>205</v>
      </c>
      <c r="E275" s="249" t="s">
        <v>21</v>
      </c>
      <c r="F275" s="250" t="s">
        <v>1096</v>
      </c>
      <c r="G275" s="248"/>
      <c r="H275" s="249" t="s">
        <v>21</v>
      </c>
      <c r="I275" s="251"/>
      <c r="J275" s="248"/>
      <c r="K275" s="248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205</v>
      </c>
      <c r="AU275" s="256" t="s">
        <v>83</v>
      </c>
      <c r="AV275" s="14" t="s">
        <v>81</v>
      </c>
      <c r="AW275" s="14" t="s">
        <v>34</v>
      </c>
      <c r="AX275" s="14" t="s">
        <v>73</v>
      </c>
      <c r="AY275" s="256" t="s">
        <v>188</v>
      </c>
    </row>
    <row r="276" s="13" customFormat="1">
      <c r="A276" s="13"/>
      <c r="B276" s="225"/>
      <c r="C276" s="226"/>
      <c r="D276" s="227" t="s">
        <v>205</v>
      </c>
      <c r="E276" s="228" t="s">
        <v>21</v>
      </c>
      <c r="F276" s="229" t="s">
        <v>1110</v>
      </c>
      <c r="G276" s="226"/>
      <c r="H276" s="230">
        <v>1.105</v>
      </c>
      <c r="I276" s="231"/>
      <c r="J276" s="226"/>
      <c r="K276" s="226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205</v>
      </c>
      <c r="AU276" s="236" t="s">
        <v>83</v>
      </c>
      <c r="AV276" s="13" t="s">
        <v>83</v>
      </c>
      <c r="AW276" s="13" t="s">
        <v>34</v>
      </c>
      <c r="AX276" s="13" t="s">
        <v>73</v>
      </c>
      <c r="AY276" s="236" t="s">
        <v>188</v>
      </c>
    </row>
    <row r="277" s="13" customFormat="1">
      <c r="A277" s="13"/>
      <c r="B277" s="225"/>
      <c r="C277" s="226"/>
      <c r="D277" s="227" t="s">
        <v>205</v>
      </c>
      <c r="E277" s="228" t="s">
        <v>21</v>
      </c>
      <c r="F277" s="229" t="s">
        <v>1111</v>
      </c>
      <c r="G277" s="226"/>
      <c r="H277" s="230">
        <v>0.34799999999999998</v>
      </c>
      <c r="I277" s="231"/>
      <c r="J277" s="226"/>
      <c r="K277" s="226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205</v>
      </c>
      <c r="AU277" s="236" t="s">
        <v>83</v>
      </c>
      <c r="AV277" s="13" t="s">
        <v>83</v>
      </c>
      <c r="AW277" s="13" t="s">
        <v>34</v>
      </c>
      <c r="AX277" s="13" t="s">
        <v>73</v>
      </c>
      <c r="AY277" s="236" t="s">
        <v>188</v>
      </c>
    </row>
    <row r="278" s="14" customFormat="1">
      <c r="A278" s="14"/>
      <c r="B278" s="247"/>
      <c r="C278" s="248"/>
      <c r="D278" s="227" t="s">
        <v>205</v>
      </c>
      <c r="E278" s="249" t="s">
        <v>21</v>
      </c>
      <c r="F278" s="250" t="s">
        <v>1009</v>
      </c>
      <c r="G278" s="248"/>
      <c r="H278" s="249" t="s">
        <v>21</v>
      </c>
      <c r="I278" s="251"/>
      <c r="J278" s="248"/>
      <c r="K278" s="248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205</v>
      </c>
      <c r="AU278" s="256" t="s">
        <v>83</v>
      </c>
      <c r="AV278" s="14" t="s">
        <v>81</v>
      </c>
      <c r="AW278" s="14" t="s">
        <v>34</v>
      </c>
      <c r="AX278" s="14" t="s">
        <v>73</v>
      </c>
      <c r="AY278" s="256" t="s">
        <v>188</v>
      </c>
    </row>
    <row r="279" s="13" customFormat="1">
      <c r="A279" s="13"/>
      <c r="B279" s="225"/>
      <c r="C279" s="226"/>
      <c r="D279" s="227" t="s">
        <v>205</v>
      </c>
      <c r="E279" s="228" t="s">
        <v>21</v>
      </c>
      <c r="F279" s="229" t="s">
        <v>1112</v>
      </c>
      <c r="G279" s="226"/>
      <c r="H279" s="230">
        <v>0.79200000000000004</v>
      </c>
      <c r="I279" s="231"/>
      <c r="J279" s="226"/>
      <c r="K279" s="226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205</v>
      </c>
      <c r="AU279" s="236" t="s">
        <v>83</v>
      </c>
      <c r="AV279" s="13" t="s">
        <v>83</v>
      </c>
      <c r="AW279" s="13" t="s">
        <v>34</v>
      </c>
      <c r="AX279" s="13" t="s">
        <v>73</v>
      </c>
      <c r="AY279" s="236" t="s">
        <v>188</v>
      </c>
    </row>
    <row r="280" s="13" customFormat="1">
      <c r="A280" s="13"/>
      <c r="B280" s="225"/>
      <c r="C280" s="226"/>
      <c r="D280" s="227" t="s">
        <v>205</v>
      </c>
      <c r="E280" s="228" t="s">
        <v>21</v>
      </c>
      <c r="F280" s="229" t="s">
        <v>1113</v>
      </c>
      <c r="G280" s="226"/>
      <c r="H280" s="230">
        <v>4.6109999999999998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205</v>
      </c>
      <c r="AU280" s="236" t="s">
        <v>83</v>
      </c>
      <c r="AV280" s="13" t="s">
        <v>83</v>
      </c>
      <c r="AW280" s="13" t="s">
        <v>34</v>
      </c>
      <c r="AX280" s="13" t="s">
        <v>73</v>
      </c>
      <c r="AY280" s="236" t="s">
        <v>188</v>
      </c>
    </row>
    <row r="281" s="16" customFormat="1">
      <c r="A281" s="16"/>
      <c r="B281" s="269"/>
      <c r="C281" s="270"/>
      <c r="D281" s="227" t="s">
        <v>205</v>
      </c>
      <c r="E281" s="271" t="s">
        <v>1075</v>
      </c>
      <c r="F281" s="272" t="s">
        <v>294</v>
      </c>
      <c r="G281" s="270"/>
      <c r="H281" s="273">
        <v>6.8559999999999999</v>
      </c>
      <c r="I281" s="274"/>
      <c r="J281" s="270"/>
      <c r="K281" s="270"/>
      <c r="L281" s="275"/>
      <c r="M281" s="276"/>
      <c r="N281" s="277"/>
      <c r="O281" s="277"/>
      <c r="P281" s="277"/>
      <c r="Q281" s="277"/>
      <c r="R281" s="277"/>
      <c r="S281" s="277"/>
      <c r="T281" s="278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79" t="s">
        <v>205</v>
      </c>
      <c r="AU281" s="279" t="s">
        <v>83</v>
      </c>
      <c r="AV281" s="16" t="s">
        <v>189</v>
      </c>
      <c r="AW281" s="16" t="s">
        <v>34</v>
      </c>
      <c r="AX281" s="16" t="s">
        <v>73</v>
      </c>
      <c r="AY281" s="279" t="s">
        <v>188</v>
      </c>
    </row>
    <row r="282" s="15" customFormat="1">
      <c r="A282" s="15"/>
      <c r="B282" s="258"/>
      <c r="C282" s="259"/>
      <c r="D282" s="227" t="s">
        <v>205</v>
      </c>
      <c r="E282" s="260" t="s">
        <v>21</v>
      </c>
      <c r="F282" s="261" t="s">
        <v>257</v>
      </c>
      <c r="G282" s="259"/>
      <c r="H282" s="262">
        <v>6.8559999999999999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8" t="s">
        <v>205</v>
      </c>
      <c r="AU282" s="268" t="s">
        <v>83</v>
      </c>
      <c r="AV282" s="15" t="s">
        <v>195</v>
      </c>
      <c r="AW282" s="15" t="s">
        <v>34</v>
      </c>
      <c r="AX282" s="15" t="s">
        <v>81</v>
      </c>
      <c r="AY282" s="268" t="s">
        <v>188</v>
      </c>
    </row>
    <row r="283" s="2" customFormat="1" ht="24.15" customHeight="1">
      <c r="A283" s="40"/>
      <c r="B283" s="41"/>
      <c r="C283" s="207" t="s">
        <v>506</v>
      </c>
      <c r="D283" s="207" t="s">
        <v>191</v>
      </c>
      <c r="E283" s="208" t="s">
        <v>705</v>
      </c>
      <c r="F283" s="209" t="s">
        <v>706</v>
      </c>
      <c r="G283" s="210" t="s">
        <v>96</v>
      </c>
      <c r="H283" s="211">
        <v>13.712</v>
      </c>
      <c r="I283" s="212"/>
      <c r="J283" s="213">
        <f>ROUND(I283*H283,2)</f>
        <v>0</v>
      </c>
      <c r="K283" s="209" t="s">
        <v>201</v>
      </c>
      <c r="L283" s="46"/>
      <c r="M283" s="214" t="s">
        <v>21</v>
      </c>
      <c r="N283" s="215" t="s">
        <v>44</v>
      </c>
      <c r="O283" s="86"/>
      <c r="P283" s="216">
        <f>O283*H283</f>
        <v>0</v>
      </c>
      <c r="Q283" s="216">
        <v>0</v>
      </c>
      <c r="R283" s="216">
        <f>Q283*H283</f>
        <v>0</v>
      </c>
      <c r="S283" s="216">
        <v>0.0054999999999999997</v>
      </c>
      <c r="T283" s="217">
        <f>S283*H283</f>
        <v>0.075415999999999997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8" t="s">
        <v>283</v>
      </c>
      <c r="AT283" s="218" t="s">
        <v>191</v>
      </c>
      <c r="AU283" s="218" t="s">
        <v>83</v>
      </c>
      <c r="AY283" s="19" t="s">
        <v>188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9" t="s">
        <v>81</v>
      </c>
      <c r="BK283" s="219">
        <f>ROUND(I283*H283,2)</f>
        <v>0</v>
      </c>
      <c r="BL283" s="19" t="s">
        <v>283</v>
      </c>
      <c r="BM283" s="218" t="s">
        <v>707</v>
      </c>
    </row>
    <row r="284" s="2" customFormat="1">
      <c r="A284" s="40"/>
      <c r="B284" s="41"/>
      <c r="C284" s="42"/>
      <c r="D284" s="220" t="s">
        <v>203</v>
      </c>
      <c r="E284" s="42"/>
      <c r="F284" s="221" t="s">
        <v>708</v>
      </c>
      <c r="G284" s="42"/>
      <c r="H284" s="42"/>
      <c r="I284" s="222"/>
      <c r="J284" s="42"/>
      <c r="K284" s="42"/>
      <c r="L284" s="46"/>
      <c r="M284" s="223"/>
      <c r="N284" s="224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203</v>
      </c>
      <c r="AU284" s="19" t="s">
        <v>83</v>
      </c>
    </row>
    <row r="285" s="13" customFormat="1">
      <c r="A285" s="13"/>
      <c r="B285" s="225"/>
      <c r="C285" s="226"/>
      <c r="D285" s="227" t="s">
        <v>205</v>
      </c>
      <c r="E285" s="228" t="s">
        <v>21</v>
      </c>
      <c r="F285" s="229" t="s">
        <v>1114</v>
      </c>
      <c r="G285" s="226"/>
      <c r="H285" s="230">
        <v>13.712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205</v>
      </c>
      <c r="AU285" s="236" t="s">
        <v>83</v>
      </c>
      <c r="AV285" s="13" t="s">
        <v>83</v>
      </c>
      <c r="AW285" s="13" t="s">
        <v>34</v>
      </c>
      <c r="AX285" s="13" t="s">
        <v>81</v>
      </c>
      <c r="AY285" s="236" t="s">
        <v>188</v>
      </c>
    </row>
    <row r="286" s="2" customFormat="1" ht="16.5" customHeight="1">
      <c r="A286" s="40"/>
      <c r="B286" s="41"/>
      <c r="C286" s="207" t="s">
        <v>515</v>
      </c>
      <c r="D286" s="207" t="s">
        <v>191</v>
      </c>
      <c r="E286" s="208" t="s">
        <v>685</v>
      </c>
      <c r="F286" s="209" t="s">
        <v>686</v>
      </c>
      <c r="G286" s="210" t="s">
        <v>130</v>
      </c>
      <c r="H286" s="211">
        <v>21.279</v>
      </c>
      <c r="I286" s="212"/>
      <c r="J286" s="213">
        <f>ROUND(I286*H286,2)</f>
        <v>0</v>
      </c>
      <c r="K286" s="209" t="s">
        <v>201</v>
      </c>
      <c r="L286" s="46"/>
      <c r="M286" s="214" t="s">
        <v>21</v>
      </c>
      <c r="N286" s="215" t="s">
        <v>44</v>
      </c>
      <c r="O286" s="86"/>
      <c r="P286" s="216">
        <f>O286*H286</f>
        <v>0</v>
      </c>
      <c r="Q286" s="216">
        <v>0.00032000000000000003</v>
      </c>
      <c r="R286" s="216">
        <f>Q286*H286</f>
        <v>0.0068092800000000009</v>
      </c>
      <c r="S286" s="216">
        <v>0</v>
      </c>
      <c r="T286" s="217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8" t="s">
        <v>283</v>
      </c>
      <c r="AT286" s="218" t="s">
        <v>191</v>
      </c>
      <c r="AU286" s="218" t="s">
        <v>83</v>
      </c>
      <c r="AY286" s="19" t="s">
        <v>188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9" t="s">
        <v>81</v>
      </c>
      <c r="BK286" s="219">
        <f>ROUND(I286*H286,2)</f>
        <v>0</v>
      </c>
      <c r="BL286" s="19" t="s">
        <v>283</v>
      </c>
      <c r="BM286" s="218" t="s">
        <v>687</v>
      </c>
    </row>
    <row r="287" s="2" customFormat="1">
      <c r="A287" s="40"/>
      <c r="B287" s="41"/>
      <c r="C287" s="42"/>
      <c r="D287" s="220" t="s">
        <v>203</v>
      </c>
      <c r="E287" s="42"/>
      <c r="F287" s="221" t="s">
        <v>688</v>
      </c>
      <c r="G287" s="42"/>
      <c r="H287" s="42"/>
      <c r="I287" s="222"/>
      <c r="J287" s="42"/>
      <c r="K287" s="42"/>
      <c r="L287" s="46"/>
      <c r="M287" s="223"/>
      <c r="N287" s="224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203</v>
      </c>
      <c r="AU287" s="19" t="s">
        <v>83</v>
      </c>
    </row>
    <row r="288" s="14" customFormat="1">
      <c r="A288" s="14"/>
      <c r="B288" s="247"/>
      <c r="C288" s="248"/>
      <c r="D288" s="227" t="s">
        <v>205</v>
      </c>
      <c r="E288" s="249" t="s">
        <v>21</v>
      </c>
      <c r="F288" s="250" t="s">
        <v>689</v>
      </c>
      <c r="G288" s="248"/>
      <c r="H288" s="249" t="s">
        <v>21</v>
      </c>
      <c r="I288" s="251"/>
      <c r="J288" s="248"/>
      <c r="K288" s="248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205</v>
      </c>
      <c r="AU288" s="256" t="s">
        <v>83</v>
      </c>
      <c r="AV288" s="14" t="s">
        <v>81</v>
      </c>
      <c r="AW288" s="14" t="s">
        <v>34</v>
      </c>
      <c r="AX288" s="14" t="s">
        <v>73</v>
      </c>
      <c r="AY288" s="256" t="s">
        <v>188</v>
      </c>
    </row>
    <row r="289" s="14" customFormat="1">
      <c r="A289" s="14"/>
      <c r="B289" s="247"/>
      <c r="C289" s="248"/>
      <c r="D289" s="227" t="s">
        <v>205</v>
      </c>
      <c r="E289" s="249" t="s">
        <v>21</v>
      </c>
      <c r="F289" s="250" t="s">
        <v>1096</v>
      </c>
      <c r="G289" s="248"/>
      <c r="H289" s="249" t="s">
        <v>21</v>
      </c>
      <c r="I289" s="251"/>
      <c r="J289" s="248"/>
      <c r="K289" s="248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205</v>
      </c>
      <c r="AU289" s="256" t="s">
        <v>83</v>
      </c>
      <c r="AV289" s="14" t="s">
        <v>81</v>
      </c>
      <c r="AW289" s="14" t="s">
        <v>34</v>
      </c>
      <c r="AX289" s="14" t="s">
        <v>73</v>
      </c>
      <c r="AY289" s="256" t="s">
        <v>188</v>
      </c>
    </row>
    <row r="290" s="13" customFormat="1">
      <c r="A290" s="13"/>
      <c r="B290" s="225"/>
      <c r="C290" s="226"/>
      <c r="D290" s="227" t="s">
        <v>205</v>
      </c>
      <c r="E290" s="228" t="s">
        <v>21</v>
      </c>
      <c r="F290" s="229" t="s">
        <v>1115</v>
      </c>
      <c r="G290" s="226"/>
      <c r="H290" s="230">
        <v>4.5700000000000003</v>
      </c>
      <c r="I290" s="231"/>
      <c r="J290" s="226"/>
      <c r="K290" s="226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205</v>
      </c>
      <c r="AU290" s="236" t="s">
        <v>83</v>
      </c>
      <c r="AV290" s="13" t="s">
        <v>83</v>
      </c>
      <c r="AW290" s="13" t="s">
        <v>34</v>
      </c>
      <c r="AX290" s="13" t="s">
        <v>73</v>
      </c>
      <c r="AY290" s="236" t="s">
        <v>188</v>
      </c>
    </row>
    <row r="291" s="13" customFormat="1">
      <c r="A291" s="13"/>
      <c r="B291" s="225"/>
      <c r="C291" s="226"/>
      <c r="D291" s="227" t="s">
        <v>205</v>
      </c>
      <c r="E291" s="228" t="s">
        <v>21</v>
      </c>
      <c r="F291" s="229" t="s">
        <v>1116</v>
      </c>
      <c r="G291" s="226"/>
      <c r="H291" s="230">
        <v>1.692</v>
      </c>
      <c r="I291" s="231"/>
      <c r="J291" s="226"/>
      <c r="K291" s="226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205</v>
      </c>
      <c r="AU291" s="236" t="s">
        <v>83</v>
      </c>
      <c r="AV291" s="13" t="s">
        <v>83</v>
      </c>
      <c r="AW291" s="13" t="s">
        <v>34</v>
      </c>
      <c r="AX291" s="13" t="s">
        <v>73</v>
      </c>
      <c r="AY291" s="236" t="s">
        <v>188</v>
      </c>
    </row>
    <row r="292" s="14" customFormat="1">
      <c r="A292" s="14"/>
      <c r="B292" s="247"/>
      <c r="C292" s="248"/>
      <c r="D292" s="227" t="s">
        <v>205</v>
      </c>
      <c r="E292" s="249" t="s">
        <v>21</v>
      </c>
      <c r="F292" s="250" t="s">
        <v>1009</v>
      </c>
      <c r="G292" s="248"/>
      <c r="H292" s="249" t="s">
        <v>21</v>
      </c>
      <c r="I292" s="251"/>
      <c r="J292" s="248"/>
      <c r="K292" s="248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205</v>
      </c>
      <c r="AU292" s="256" t="s">
        <v>83</v>
      </c>
      <c r="AV292" s="14" t="s">
        <v>81</v>
      </c>
      <c r="AW292" s="14" t="s">
        <v>34</v>
      </c>
      <c r="AX292" s="14" t="s">
        <v>73</v>
      </c>
      <c r="AY292" s="256" t="s">
        <v>188</v>
      </c>
    </row>
    <row r="293" s="13" customFormat="1">
      <c r="A293" s="13"/>
      <c r="B293" s="225"/>
      <c r="C293" s="226"/>
      <c r="D293" s="227" t="s">
        <v>205</v>
      </c>
      <c r="E293" s="228" t="s">
        <v>21</v>
      </c>
      <c r="F293" s="229" t="s">
        <v>1117</v>
      </c>
      <c r="G293" s="226"/>
      <c r="H293" s="230">
        <v>3.79</v>
      </c>
      <c r="I293" s="231"/>
      <c r="J293" s="226"/>
      <c r="K293" s="226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205</v>
      </c>
      <c r="AU293" s="236" t="s">
        <v>83</v>
      </c>
      <c r="AV293" s="13" t="s">
        <v>83</v>
      </c>
      <c r="AW293" s="13" t="s">
        <v>34</v>
      </c>
      <c r="AX293" s="13" t="s">
        <v>73</v>
      </c>
      <c r="AY293" s="236" t="s">
        <v>188</v>
      </c>
    </row>
    <row r="294" s="13" customFormat="1">
      <c r="A294" s="13"/>
      <c r="B294" s="225"/>
      <c r="C294" s="226"/>
      <c r="D294" s="227" t="s">
        <v>205</v>
      </c>
      <c r="E294" s="228" t="s">
        <v>21</v>
      </c>
      <c r="F294" s="229" t="s">
        <v>1118</v>
      </c>
      <c r="G294" s="226"/>
      <c r="H294" s="230">
        <v>11.227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205</v>
      </c>
      <c r="AU294" s="236" t="s">
        <v>83</v>
      </c>
      <c r="AV294" s="13" t="s">
        <v>83</v>
      </c>
      <c r="AW294" s="13" t="s">
        <v>34</v>
      </c>
      <c r="AX294" s="13" t="s">
        <v>73</v>
      </c>
      <c r="AY294" s="236" t="s">
        <v>188</v>
      </c>
    </row>
    <row r="295" s="16" customFormat="1">
      <c r="A295" s="16"/>
      <c r="B295" s="269"/>
      <c r="C295" s="270"/>
      <c r="D295" s="227" t="s">
        <v>205</v>
      </c>
      <c r="E295" s="271" t="s">
        <v>128</v>
      </c>
      <c r="F295" s="272" t="s">
        <v>294</v>
      </c>
      <c r="G295" s="270"/>
      <c r="H295" s="273">
        <v>21.279</v>
      </c>
      <c r="I295" s="274"/>
      <c r="J295" s="270"/>
      <c r="K295" s="270"/>
      <c r="L295" s="275"/>
      <c r="M295" s="276"/>
      <c r="N295" s="277"/>
      <c r="O295" s="277"/>
      <c r="P295" s="277"/>
      <c r="Q295" s="277"/>
      <c r="R295" s="277"/>
      <c r="S295" s="277"/>
      <c r="T295" s="278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79" t="s">
        <v>205</v>
      </c>
      <c r="AU295" s="279" t="s">
        <v>83</v>
      </c>
      <c r="AV295" s="16" t="s">
        <v>189</v>
      </c>
      <c r="AW295" s="16" t="s">
        <v>34</v>
      </c>
      <c r="AX295" s="16" t="s">
        <v>73</v>
      </c>
      <c r="AY295" s="279" t="s">
        <v>188</v>
      </c>
    </row>
    <row r="296" s="15" customFormat="1">
      <c r="A296" s="15"/>
      <c r="B296" s="258"/>
      <c r="C296" s="259"/>
      <c r="D296" s="227" t="s">
        <v>205</v>
      </c>
      <c r="E296" s="260" t="s">
        <v>21</v>
      </c>
      <c r="F296" s="261" t="s">
        <v>257</v>
      </c>
      <c r="G296" s="259"/>
      <c r="H296" s="262">
        <v>21.279</v>
      </c>
      <c r="I296" s="263"/>
      <c r="J296" s="259"/>
      <c r="K296" s="259"/>
      <c r="L296" s="264"/>
      <c r="M296" s="265"/>
      <c r="N296" s="266"/>
      <c r="O296" s="266"/>
      <c r="P296" s="266"/>
      <c r="Q296" s="266"/>
      <c r="R296" s="266"/>
      <c r="S296" s="266"/>
      <c r="T296" s="26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8" t="s">
        <v>205</v>
      </c>
      <c r="AU296" s="268" t="s">
        <v>83</v>
      </c>
      <c r="AV296" s="15" t="s">
        <v>195</v>
      </c>
      <c r="AW296" s="15" t="s">
        <v>34</v>
      </c>
      <c r="AX296" s="15" t="s">
        <v>81</v>
      </c>
      <c r="AY296" s="268" t="s">
        <v>188</v>
      </c>
    </row>
    <row r="297" s="2" customFormat="1" ht="24.15" customHeight="1">
      <c r="A297" s="40"/>
      <c r="B297" s="41"/>
      <c r="C297" s="207" t="s">
        <v>520</v>
      </c>
      <c r="D297" s="207" t="s">
        <v>191</v>
      </c>
      <c r="E297" s="208" t="s">
        <v>711</v>
      </c>
      <c r="F297" s="209" t="s">
        <v>712</v>
      </c>
      <c r="G297" s="210" t="s">
        <v>96</v>
      </c>
      <c r="H297" s="211">
        <v>6.8410000000000002</v>
      </c>
      <c r="I297" s="212"/>
      <c r="J297" s="213">
        <f>ROUND(I297*H297,2)</f>
        <v>0</v>
      </c>
      <c r="K297" s="209" t="s">
        <v>201</v>
      </c>
      <c r="L297" s="46"/>
      <c r="M297" s="214" t="s">
        <v>21</v>
      </c>
      <c r="N297" s="215" t="s">
        <v>44</v>
      </c>
      <c r="O297" s="86"/>
      <c r="P297" s="216">
        <f>O297*H297</f>
        <v>0</v>
      </c>
      <c r="Q297" s="216">
        <v>0.00093999999999999997</v>
      </c>
      <c r="R297" s="216">
        <f>Q297*H297</f>
        <v>0.0064305400000000002</v>
      </c>
      <c r="S297" s="216">
        <v>0</v>
      </c>
      <c r="T297" s="217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8" t="s">
        <v>283</v>
      </c>
      <c r="AT297" s="218" t="s">
        <v>191</v>
      </c>
      <c r="AU297" s="218" t="s">
        <v>83</v>
      </c>
      <c r="AY297" s="19" t="s">
        <v>188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9" t="s">
        <v>81</v>
      </c>
      <c r="BK297" s="219">
        <f>ROUND(I297*H297,2)</f>
        <v>0</v>
      </c>
      <c r="BL297" s="19" t="s">
        <v>283</v>
      </c>
      <c r="BM297" s="218" t="s">
        <v>713</v>
      </c>
    </row>
    <row r="298" s="2" customFormat="1">
      <c r="A298" s="40"/>
      <c r="B298" s="41"/>
      <c r="C298" s="42"/>
      <c r="D298" s="220" t="s">
        <v>203</v>
      </c>
      <c r="E298" s="42"/>
      <c r="F298" s="221" t="s">
        <v>714</v>
      </c>
      <c r="G298" s="42"/>
      <c r="H298" s="42"/>
      <c r="I298" s="222"/>
      <c r="J298" s="42"/>
      <c r="K298" s="42"/>
      <c r="L298" s="46"/>
      <c r="M298" s="223"/>
      <c r="N298" s="224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203</v>
      </c>
      <c r="AU298" s="19" t="s">
        <v>83</v>
      </c>
    </row>
    <row r="299" s="14" customFormat="1">
      <c r="A299" s="14"/>
      <c r="B299" s="247"/>
      <c r="C299" s="248"/>
      <c r="D299" s="227" t="s">
        <v>205</v>
      </c>
      <c r="E299" s="249" t="s">
        <v>21</v>
      </c>
      <c r="F299" s="250" t="s">
        <v>1096</v>
      </c>
      <c r="G299" s="248"/>
      <c r="H299" s="249" t="s">
        <v>21</v>
      </c>
      <c r="I299" s="251"/>
      <c r="J299" s="248"/>
      <c r="K299" s="248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205</v>
      </c>
      <c r="AU299" s="256" t="s">
        <v>83</v>
      </c>
      <c r="AV299" s="14" t="s">
        <v>81</v>
      </c>
      <c r="AW299" s="14" t="s">
        <v>34</v>
      </c>
      <c r="AX299" s="14" t="s">
        <v>73</v>
      </c>
      <c r="AY299" s="256" t="s">
        <v>188</v>
      </c>
    </row>
    <row r="300" s="13" customFormat="1">
      <c r="A300" s="13"/>
      <c r="B300" s="225"/>
      <c r="C300" s="226"/>
      <c r="D300" s="227" t="s">
        <v>205</v>
      </c>
      <c r="E300" s="228" t="s">
        <v>21</v>
      </c>
      <c r="F300" s="229" t="s">
        <v>1110</v>
      </c>
      <c r="G300" s="226"/>
      <c r="H300" s="230">
        <v>1.105</v>
      </c>
      <c r="I300" s="231"/>
      <c r="J300" s="226"/>
      <c r="K300" s="226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205</v>
      </c>
      <c r="AU300" s="236" t="s">
        <v>83</v>
      </c>
      <c r="AV300" s="13" t="s">
        <v>83</v>
      </c>
      <c r="AW300" s="13" t="s">
        <v>34</v>
      </c>
      <c r="AX300" s="13" t="s">
        <v>73</v>
      </c>
      <c r="AY300" s="236" t="s">
        <v>188</v>
      </c>
    </row>
    <row r="301" s="13" customFormat="1">
      <c r="A301" s="13"/>
      <c r="B301" s="225"/>
      <c r="C301" s="226"/>
      <c r="D301" s="227" t="s">
        <v>205</v>
      </c>
      <c r="E301" s="228" t="s">
        <v>21</v>
      </c>
      <c r="F301" s="229" t="s">
        <v>1111</v>
      </c>
      <c r="G301" s="226"/>
      <c r="H301" s="230">
        <v>0.34799999999999998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205</v>
      </c>
      <c r="AU301" s="236" t="s">
        <v>83</v>
      </c>
      <c r="AV301" s="13" t="s">
        <v>83</v>
      </c>
      <c r="AW301" s="13" t="s">
        <v>34</v>
      </c>
      <c r="AX301" s="13" t="s">
        <v>73</v>
      </c>
      <c r="AY301" s="236" t="s">
        <v>188</v>
      </c>
    </row>
    <row r="302" s="14" customFormat="1">
      <c r="A302" s="14"/>
      <c r="B302" s="247"/>
      <c r="C302" s="248"/>
      <c r="D302" s="227" t="s">
        <v>205</v>
      </c>
      <c r="E302" s="249" t="s">
        <v>21</v>
      </c>
      <c r="F302" s="250" t="s">
        <v>1009</v>
      </c>
      <c r="G302" s="248"/>
      <c r="H302" s="249" t="s">
        <v>21</v>
      </c>
      <c r="I302" s="251"/>
      <c r="J302" s="248"/>
      <c r="K302" s="248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205</v>
      </c>
      <c r="AU302" s="256" t="s">
        <v>83</v>
      </c>
      <c r="AV302" s="14" t="s">
        <v>81</v>
      </c>
      <c r="AW302" s="14" t="s">
        <v>34</v>
      </c>
      <c r="AX302" s="14" t="s">
        <v>73</v>
      </c>
      <c r="AY302" s="256" t="s">
        <v>188</v>
      </c>
    </row>
    <row r="303" s="13" customFormat="1">
      <c r="A303" s="13"/>
      <c r="B303" s="225"/>
      <c r="C303" s="226"/>
      <c r="D303" s="227" t="s">
        <v>205</v>
      </c>
      <c r="E303" s="228" t="s">
        <v>21</v>
      </c>
      <c r="F303" s="229" t="s">
        <v>1119</v>
      </c>
      <c r="G303" s="226"/>
      <c r="H303" s="230">
        <v>0.77700000000000002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205</v>
      </c>
      <c r="AU303" s="236" t="s">
        <v>83</v>
      </c>
      <c r="AV303" s="13" t="s">
        <v>83</v>
      </c>
      <c r="AW303" s="13" t="s">
        <v>34</v>
      </c>
      <c r="AX303" s="13" t="s">
        <v>73</v>
      </c>
      <c r="AY303" s="236" t="s">
        <v>188</v>
      </c>
    </row>
    <row r="304" s="13" customFormat="1">
      <c r="A304" s="13"/>
      <c r="B304" s="225"/>
      <c r="C304" s="226"/>
      <c r="D304" s="227" t="s">
        <v>205</v>
      </c>
      <c r="E304" s="228" t="s">
        <v>21</v>
      </c>
      <c r="F304" s="229" t="s">
        <v>1113</v>
      </c>
      <c r="G304" s="226"/>
      <c r="H304" s="230">
        <v>4.6109999999999998</v>
      </c>
      <c r="I304" s="231"/>
      <c r="J304" s="226"/>
      <c r="K304" s="226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205</v>
      </c>
      <c r="AU304" s="236" t="s">
        <v>83</v>
      </c>
      <c r="AV304" s="13" t="s">
        <v>83</v>
      </c>
      <c r="AW304" s="13" t="s">
        <v>34</v>
      </c>
      <c r="AX304" s="13" t="s">
        <v>73</v>
      </c>
      <c r="AY304" s="236" t="s">
        <v>188</v>
      </c>
    </row>
    <row r="305" s="16" customFormat="1">
      <c r="A305" s="16"/>
      <c r="B305" s="269"/>
      <c r="C305" s="270"/>
      <c r="D305" s="227" t="s">
        <v>205</v>
      </c>
      <c r="E305" s="271" t="s">
        <v>125</v>
      </c>
      <c r="F305" s="272" t="s">
        <v>294</v>
      </c>
      <c r="G305" s="270"/>
      <c r="H305" s="273">
        <v>6.8410000000000002</v>
      </c>
      <c r="I305" s="274"/>
      <c r="J305" s="270"/>
      <c r="K305" s="270"/>
      <c r="L305" s="275"/>
      <c r="M305" s="276"/>
      <c r="N305" s="277"/>
      <c r="O305" s="277"/>
      <c r="P305" s="277"/>
      <c r="Q305" s="277"/>
      <c r="R305" s="277"/>
      <c r="S305" s="277"/>
      <c r="T305" s="278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79" t="s">
        <v>205</v>
      </c>
      <c r="AU305" s="279" t="s">
        <v>83</v>
      </c>
      <c r="AV305" s="16" t="s">
        <v>189</v>
      </c>
      <c r="AW305" s="16" t="s">
        <v>34</v>
      </c>
      <c r="AX305" s="16" t="s">
        <v>73</v>
      </c>
      <c r="AY305" s="279" t="s">
        <v>188</v>
      </c>
    </row>
    <row r="306" s="15" customFormat="1">
      <c r="A306" s="15"/>
      <c r="B306" s="258"/>
      <c r="C306" s="259"/>
      <c r="D306" s="227" t="s">
        <v>205</v>
      </c>
      <c r="E306" s="260" t="s">
        <v>21</v>
      </c>
      <c r="F306" s="261" t="s">
        <v>257</v>
      </c>
      <c r="G306" s="259"/>
      <c r="H306" s="262">
        <v>6.8410000000000002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8" t="s">
        <v>205</v>
      </c>
      <c r="AU306" s="268" t="s">
        <v>83</v>
      </c>
      <c r="AV306" s="15" t="s">
        <v>195</v>
      </c>
      <c r="AW306" s="15" t="s">
        <v>34</v>
      </c>
      <c r="AX306" s="15" t="s">
        <v>81</v>
      </c>
      <c r="AY306" s="268" t="s">
        <v>188</v>
      </c>
    </row>
    <row r="307" s="2" customFormat="1" ht="24.15" customHeight="1">
      <c r="A307" s="40"/>
      <c r="B307" s="41"/>
      <c r="C307" s="237" t="s">
        <v>526</v>
      </c>
      <c r="D307" s="237" t="s">
        <v>207</v>
      </c>
      <c r="E307" s="238" t="s">
        <v>543</v>
      </c>
      <c r="F307" s="239" t="s">
        <v>544</v>
      </c>
      <c r="G307" s="240" t="s">
        <v>96</v>
      </c>
      <c r="H307" s="241">
        <v>11.880000000000001</v>
      </c>
      <c r="I307" s="242"/>
      <c r="J307" s="243">
        <f>ROUND(I307*H307,2)</f>
        <v>0</v>
      </c>
      <c r="K307" s="239" t="s">
        <v>201</v>
      </c>
      <c r="L307" s="244"/>
      <c r="M307" s="245" t="s">
        <v>21</v>
      </c>
      <c r="N307" s="246" t="s">
        <v>44</v>
      </c>
      <c r="O307" s="86"/>
      <c r="P307" s="216">
        <f>O307*H307</f>
        <v>0</v>
      </c>
      <c r="Q307" s="216">
        <v>0.0047000000000000002</v>
      </c>
      <c r="R307" s="216">
        <f>Q307*H307</f>
        <v>0.055836000000000004</v>
      </c>
      <c r="S307" s="216">
        <v>0</v>
      </c>
      <c r="T307" s="217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8" t="s">
        <v>377</v>
      </c>
      <c r="AT307" s="218" t="s">
        <v>207</v>
      </c>
      <c r="AU307" s="218" t="s">
        <v>83</v>
      </c>
      <c r="AY307" s="19" t="s">
        <v>188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9" t="s">
        <v>81</v>
      </c>
      <c r="BK307" s="219">
        <f>ROUND(I307*H307,2)</f>
        <v>0</v>
      </c>
      <c r="BL307" s="19" t="s">
        <v>283</v>
      </c>
      <c r="BM307" s="218" t="s">
        <v>719</v>
      </c>
    </row>
    <row r="308" s="14" customFormat="1">
      <c r="A308" s="14"/>
      <c r="B308" s="247"/>
      <c r="C308" s="248"/>
      <c r="D308" s="227" t="s">
        <v>205</v>
      </c>
      <c r="E308" s="249" t="s">
        <v>21</v>
      </c>
      <c r="F308" s="250" t="s">
        <v>720</v>
      </c>
      <c r="G308" s="248"/>
      <c r="H308" s="249" t="s">
        <v>21</v>
      </c>
      <c r="I308" s="251"/>
      <c r="J308" s="248"/>
      <c r="K308" s="248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205</v>
      </c>
      <c r="AU308" s="256" t="s">
        <v>83</v>
      </c>
      <c r="AV308" s="14" t="s">
        <v>81</v>
      </c>
      <c r="AW308" s="14" t="s">
        <v>34</v>
      </c>
      <c r="AX308" s="14" t="s">
        <v>73</v>
      </c>
      <c r="AY308" s="256" t="s">
        <v>188</v>
      </c>
    </row>
    <row r="309" s="13" customFormat="1">
      <c r="A309" s="13"/>
      <c r="B309" s="225"/>
      <c r="C309" s="226"/>
      <c r="D309" s="227" t="s">
        <v>205</v>
      </c>
      <c r="E309" s="228" t="s">
        <v>21</v>
      </c>
      <c r="F309" s="229" t="s">
        <v>721</v>
      </c>
      <c r="G309" s="226"/>
      <c r="H309" s="230">
        <v>3.6709999999999998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205</v>
      </c>
      <c r="AU309" s="236" t="s">
        <v>83</v>
      </c>
      <c r="AV309" s="13" t="s">
        <v>83</v>
      </c>
      <c r="AW309" s="13" t="s">
        <v>34</v>
      </c>
      <c r="AX309" s="13" t="s">
        <v>73</v>
      </c>
      <c r="AY309" s="236" t="s">
        <v>188</v>
      </c>
    </row>
    <row r="310" s="14" customFormat="1">
      <c r="A310" s="14"/>
      <c r="B310" s="247"/>
      <c r="C310" s="248"/>
      <c r="D310" s="227" t="s">
        <v>205</v>
      </c>
      <c r="E310" s="249" t="s">
        <v>21</v>
      </c>
      <c r="F310" s="250" t="s">
        <v>722</v>
      </c>
      <c r="G310" s="248"/>
      <c r="H310" s="249" t="s">
        <v>21</v>
      </c>
      <c r="I310" s="251"/>
      <c r="J310" s="248"/>
      <c r="K310" s="248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205</v>
      </c>
      <c r="AU310" s="256" t="s">
        <v>83</v>
      </c>
      <c r="AV310" s="14" t="s">
        <v>81</v>
      </c>
      <c r="AW310" s="14" t="s">
        <v>34</v>
      </c>
      <c r="AX310" s="14" t="s">
        <v>73</v>
      </c>
      <c r="AY310" s="256" t="s">
        <v>188</v>
      </c>
    </row>
    <row r="311" s="13" customFormat="1">
      <c r="A311" s="13"/>
      <c r="B311" s="225"/>
      <c r="C311" s="226"/>
      <c r="D311" s="227" t="s">
        <v>205</v>
      </c>
      <c r="E311" s="228" t="s">
        <v>21</v>
      </c>
      <c r="F311" s="229" t="s">
        <v>723</v>
      </c>
      <c r="G311" s="226"/>
      <c r="H311" s="230">
        <v>8.2089999999999996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205</v>
      </c>
      <c r="AU311" s="236" t="s">
        <v>83</v>
      </c>
      <c r="AV311" s="13" t="s">
        <v>83</v>
      </c>
      <c r="AW311" s="13" t="s">
        <v>34</v>
      </c>
      <c r="AX311" s="13" t="s">
        <v>73</v>
      </c>
      <c r="AY311" s="236" t="s">
        <v>188</v>
      </c>
    </row>
    <row r="312" s="15" customFormat="1">
      <c r="A312" s="15"/>
      <c r="B312" s="258"/>
      <c r="C312" s="259"/>
      <c r="D312" s="227" t="s">
        <v>205</v>
      </c>
      <c r="E312" s="260" t="s">
        <v>21</v>
      </c>
      <c r="F312" s="261" t="s">
        <v>257</v>
      </c>
      <c r="G312" s="259"/>
      <c r="H312" s="262">
        <v>11.880000000000001</v>
      </c>
      <c r="I312" s="263"/>
      <c r="J312" s="259"/>
      <c r="K312" s="259"/>
      <c r="L312" s="264"/>
      <c r="M312" s="265"/>
      <c r="N312" s="266"/>
      <c r="O312" s="266"/>
      <c r="P312" s="266"/>
      <c r="Q312" s="266"/>
      <c r="R312" s="266"/>
      <c r="S312" s="266"/>
      <c r="T312" s="267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8" t="s">
        <v>205</v>
      </c>
      <c r="AU312" s="268" t="s">
        <v>83</v>
      </c>
      <c r="AV312" s="15" t="s">
        <v>195</v>
      </c>
      <c r="AW312" s="15" t="s">
        <v>34</v>
      </c>
      <c r="AX312" s="15" t="s">
        <v>81</v>
      </c>
      <c r="AY312" s="268" t="s">
        <v>188</v>
      </c>
    </row>
    <row r="313" s="2" customFormat="1" ht="16.5" customHeight="1">
      <c r="A313" s="40"/>
      <c r="B313" s="41"/>
      <c r="C313" s="207" t="s">
        <v>531</v>
      </c>
      <c r="D313" s="207" t="s">
        <v>191</v>
      </c>
      <c r="E313" s="208" t="s">
        <v>1120</v>
      </c>
      <c r="F313" s="209" t="s">
        <v>1121</v>
      </c>
      <c r="G313" s="210" t="s">
        <v>194</v>
      </c>
      <c r="H313" s="211">
        <v>2</v>
      </c>
      <c r="I313" s="212"/>
      <c r="J313" s="213">
        <f>ROUND(I313*H313,2)</f>
        <v>0</v>
      </c>
      <c r="K313" s="209" t="s">
        <v>21</v>
      </c>
      <c r="L313" s="46"/>
      <c r="M313" s="214" t="s">
        <v>21</v>
      </c>
      <c r="N313" s="215" t="s">
        <v>44</v>
      </c>
      <c r="O313" s="86"/>
      <c r="P313" s="216">
        <f>O313*H313</f>
        <v>0</v>
      </c>
      <c r="Q313" s="216">
        <v>0</v>
      </c>
      <c r="R313" s="216">
        <f>Q313*H313</f>
        <v>0</v>
      </c>
      <c r="S313" s="216">
        <v>0</v>
      </c>
      <c r="T313" s="217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8" t="s">
        <v>283</v>
      </c>
      <c r="AT313" s="218" t="s">
        <v>191</v>
      </c>
      <c r="AU313" s="218" t="s">
        <v>83</v>
      </c>
      <c r="AY313" s="19" t="s">
        <v>188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9" t="s">
        <v>81</v>
      </c>
      <c r="BK313" s="219">
        <f>ROUND(I313*H313,2)</f>
        <v>0</v>
      </c>
      <c r="BL313" s="19" t="s">
        <v>283</v>
      </c>
      <c r="BM313" s="218" t="s">
        <v>1122</v>
      </c>
    </row>
    <row r="314" s="2" customFormat="1">
      <c r="A314" s="40"/>
      <c r="B314" s="41"/>
      <c r="C314" s="42"/>
      <c r="D314" s="227" t="s">
        <v>223</v>
      </c>
      <c r="E314" s="42"/>
      <c r="F314" s="257" t="s">
        <v>1123</v>
      </c>
      <c r="G314" s="42"/>
      <c r="H314" s="42"/>
      <c r="I314" s="222"/>
      <c r="J314" s="42"/>
      <c r="K314" s="42"/>
      <c r="L314" s="46"/>
      <c r="M314" s="223"/>
      <c r="N314" s="224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223</v>
      </c>
      <c r="AU314" s="19" t="s">
        <v>83</v>
      </c>
    </row>
    <row r="315" s="2" customFormat="1" ht="24.15" customHeight="1">
      <c r="A315" s="40"/>
      <c r="B315" s="41"/>
      <c r="C315" s="207" t="s">
        <v>537</v>
      </c>
      <c r="D315" s="207" t="s">
        <v>191</v>
      </c>
      <c r="E315" s="208" t="s">
        <v>1013</v>
      </c>
      <c r="F315" s="209" t="s">
        <v>1014</v>
      </c>
      <c r="G315" s="210" t="s">
        <v>96</v>
      </c>
      <c r="H315" s="211">
        <v>2.6259999999999999</v>
      </c>
      <c r="I315" s="212"/>
      <c r="J315" s="213">
        <f>ROUND(I315*H315,2)</f>
        <v>0</v>
      </c>
      <c r="K315" s="209" t="s">
        <v>201</v>
      </c>
      <c r="L315" s="46"/>
      <c r="M315" s="214" t="s">
        <v>21</v>
      </c>
      <c r="N315" s="215" t="s">
        <v>44</v>
      </c>
      <c r="O315" s="86"/>
      <c r="P315" s="216">
        <f>O315*H315</f>
        <v>0</v>
      </c>
      <c r="Q315" s="216">
        <v>0.00076999999999999996</v>
      </c>
      <c r="R315" s="216">
        <f>Q315*H315</f>
        <v>0.0020220199999999998</v>
      </c>
      <c r="S315" s="216">
        <v>0</v>
      </c>
      <c r="T315" s="217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8" t="s">
        <v>283</v>
      </c>
      <c r="AT315" s="218" t="s">
        <v>191</v>
      </c>
      <c r="AU315" s="218" t="s">
        <v>83</v>
      </c>
      <c r="AY315" s="19" t="s">
        <v>188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9" t="s">
        <v>81</v>
      </c>
      <c r="BK315" s="219">
        <f>ROUND(I315*H315,2)</f>
        <v>0</v>
      </c>
      <c r="BL315" s="19" t="s">
        <v>283</v>
      </c>
      <c r="BM315" s="218" t="s">
        <v>1015</v>
      </c>
    </row>
    <row r="316" s="2" customFormat="1">
      <c r="A316" s="40"/>
      <c r="B316" s="41"/>
      <c r="C316" s="42"/>
      <c r="D316" s="220" t="s">
        <v>203</v>
      </c>
      <c r="E316" s="42"/>
      <c r="F316" s="221" t="s">
        <v>1016</v>
      </c>
      <c r="G316" s="42"/>
      <c r="H316" s="42"/>
      <c r="I316" s="222"/>
      <c r="J316" s="42"/>
      <c r="K316" s="42"/>
      <c r="L316" s="46"/>
      <c r="M316" s="223"/>
      <c r="N316" s="224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203</v>
      </c>
      <c r="AU316" s="19" t="s">
        <v>83</v>
      </c>
    </row>
    <row r="317" s="14" customFormat="1">
      <c r="A317" s="14"/>
      <c r="B317" s="247"/>
      <c r="C317" s="248"/>
      <c r="D317" s="227" t="s">
        <v>205</v>
      </c>
      <c r="E317" s="249" t="s">
        <v>21</v>
      </c>
      <c r="F317" s="250" t="s">
        <v>1009</v>
      </c>
      <c r="G317" s="248"/>
      <c r="H317" s="249" t="s">
        <v>21</v>
      </c>
      <c r="I317" s="251"/>
      <c r="J317" s="248"/>
      <c r="K317" s="248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205</v>
      </c>
      <c r="AU317" s="256" t="s">
        <v>83</v>
      </c>
      <c r="AV317" s="14" t="s">
        <v>81</v>
      </c>
      <c r="AW317" s="14" t="s">
        <v>34</v>
      </c>
      <c r="AX317" s="14" t="s">
        <v>73</v>
      </c>
      <c r="AY317" s="256" t="s">
        <v>188</v>
      </c>
    </row>
    <row r="318" s="13" customFormat="1">
      <c r="A318" s="13"/>
      <c r="B318" s="225"/>
      <c r="C318" s="226"/>
      <c r="D318" s="227" t="s">
        <v>205</v>
      </c>
      <c r="E318" s="228" t="s">
        <v>21</v>
      </c>
      <c r="F318" s="229" t="s">
        <v>1124</v>
      </c>
      <c r="G318" s="226"/>
      <c r="H318" s="230">
        <v>1.0760000000000001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205</v>
      </c>
      <c r="AU318" s="236" t="s">
        <v>83</v>
      </c>
      <c r="AV318" s="13" t="s">
        <v>83</v>
      </c>
      <c r="AW318" s="13" t="s">
        <v>34</v>
      </c>
      <c r="AX318" s="13" t="s">
        <v>73</v>
      </c>
      <c r="AY318" s="236" t="s">
        <v>188</v>
      </c>
    </row>
    <row r="319" s="13" customFormat="1">
      <c r="A319" s="13"/>
      <c r="B319" s="225"/>
      <c r="C319" s="226"/>
      <c r="D319" s="227" t="s">
        <v>205</v>
      </c>
      <c r="E319" s="228" t="s">
        <v>21</v>
      </c>
      <c r="F319" s="229" t="s">
        <v>1125</v>
      </c>
      <c r="G319" s="226"/>
      <c r="H319" s="230">
        <v>0.747</v>
      </c>
      <c r="I319" s="231"/>
      <c r="J319" s="226"/>
      <c r="K319" s="226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205</v>
      </c>
      <c r="AU319" s="236" t="s">
        <v>83</v>
      </c>
      <c r="AV319" s="13" t="s">
        <v>83</v>
      </c>
      <c r="AW319" s="13" t="s">
        <v>34</v>
      </c>
      <c r="AX319" s="13" t="s">
        <v>73</v>
      </c>
      <c r="AY319" s="236" t="s">
        <v>188</v>
      </c>
    </row>
    <row r="320" s="13" customFormat="1">
      <c r="A320" s="13"/>
      <c r="B320" s="225"/>
      <c r="C320" s="226"/>
      <c r="D320" s="227" t="s">
        <v>205</v>
      </c>
      <c r="E320" s="228" t="s">
        <v>21</v>
      </c>
      <c r="F320" s="229" t="s">
        <v>1126</v>
      </c>
      <c r="G320" s="226"/>
      <c r="H320" s="230">
        <v>0.75800000000000001</v>
      </c>
      <c r="I320" s="231"/>
      <c r="J320" s="226"/>
      <c r="K320" s="226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205</v>
      </c>
      <c r="AU320" s="236" t="s">
        <v>83</v>
      </c>
      <c r="AV320" s="13" t="s">
        <v>83</v>
      </c>
      <c r="AW320" s="13" t="s">
        <v>34</v>
      </c>
      <c r="AX320" s="13" t="s">
        <v>73</v>
      </c>
      <c r="AY320" s="236" t="s">
        <v>188</v>
      </c>
    </row>
    <row r="321" s="13" customFormat="1">
      <c r="A321" s="13"/>
      <c r="B321" s="225"/>
      <c r="C321" s="226"/>
      <c r="D321" s="227" t="s">
        <v>205</v>
      </c>
      <c r="E321" s="228" t="s">
        <v>21</v>
      </c>
      <c r="F321" s="229" t="s">
        <v>1127</v>
      </c>
      <c r="G321" s="226"/>
      <c r="H321" s="230">
        <v>0.044999999999999998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205</v>
      </c>
      <c r="AU321" s="236" t="s">
        <v>83</v>
      </c>
      <c r="AV321" s="13" t="s">
        <v>83</v>
      </c>
      <c r="AW321" s="13" t="s">
        <v>34</v>
      </c>
      <c r="AX321" s="13" t="s">
        <v>73</v>
      </c>
      <c r="AY321" s="236" t="s">
        <v>188</v>
      </c>
    </row>
    <row r="322" s="16" customFormat="1">
      <c r="A322" s="16"/>
      <c r="B322" s="269"/>
      <c r="C322" s="270"/>
      <c r="D322" s="227" t="s">
        <v>205</v>
      </c>
      <c r="E322" s="271" t="s">
        <v>1056</v>
      </c>
      <c r="F322" s="272" t="s">
        <v>294</v>
      </c>
      <c r="G322" s="270"/>
      <c r="H322" s="273">
        <v>2.6259999999999999</v>
      </c>
      <c r="I322" s="274"/>
      <c r="J322" s="270"/>
      <c r="K322" s="270"/>
      <c r="L322" s="275"/>
      <c r="M322" s="276"/>
      <c r="N322" s="277"/>
      <c r="O322" s="277"/>
      <c r="P322" s="277"/>
      <c r="Q322" s="277"/>
      <c r="R322" s="277"/>
      <c r="S322" s="277"/>
      <c r="T322" s="278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79" t="s">
        <v>205</v>
      </c>
      <c r="AU322" s="279" t="s">
        <v>83</v>
      </c>
      <c r="AV322" s="16" t="s">
        <v>189</v>
      </c>
      <c r="AW322" s="16" t="s">
        <v>34</v>
      </c>
      <c r="AX322" s="16" t="s">
        <v>73</v>
      </c>
      <c r="AY322" s="279" t="s">
        <v>188</v>
      </c>
    </row>
    <row r="323" s="15" customFormat="1">
      <c r="A323" s="15"/>
      <c r="B323" s="258"/>
      <c r="C323" s="259"/>
      <c r="D323" s="227" t="s">
        <v>205</v>
      </c>
      <c r="E323" s="260" t="s">
        <v>21</v>
      </c>
      <c r="F323" s="261" t="s">
        <v>257</v>
      </c>
      <c r="G323" s="259"/>
      <c r="H323" s="262">
        <v>2.6259999999999999</v>
      </c>
      <c r="I323" s="263"/>
      <c r="J323" s="259"/>
      <c r="K323" s="259"/>
      <c r="L323" s="264"/>
      <c r="M323" s="265"/>
      <c r="N323" s="266"/>
      <c r="O323" s="266"/>
      <c r="P323" s="266"/>
      <c r="Q323" s="266"/>
      <c r="R323" s="266"/>
      <c r="S323" s="266"/>
      <c r="T323" s="267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8" t="s">
        <v>205</v>
      </c>
      <c r="AU323" s="268" t="s">
        <v>83</v>
      </c>
      <c r="AV323" s="15" t="s">
        <v>195</v>
      </c>
      <c r="AW323" s="15" t="s">
        <v>34</v>
      </c>
      <c r="AX323" s="15" t="s">
        <v>81</v>
      </c>
      <c r="AY323" s="268" t="s">
        <v>188</v>
      </c>
    </row>
    <row r="324" s="2" customFormat="1" ht="16.5" customHeight="1">
      <c r="A324" s="40"/>
      <c r="B324" s="41"/>
      <c r="C324" s="237" t="s">
        <v>542</v>
      </c>
      <c r="D324" s="237" t="s">
        <v>207</v>
      </c>
      <c r="E324" s="238" t="s">
        <v>554</v>
      </c>
      <c r="F324" s="239" t="s">
        <v>555</v>
      </c>
      <c r="G324" s="240" t="s">
        <v>96</v>
      </c>
      <c r="H324" s="241">
        <v>3.1509999999999998</v>
      </c>
      <c r="I324" s="242"/>
      <c r="J324" s="243">
        <f>ROUND(I324*H324,2)</f>
        <v>0</v>
      </c>
      <c r="K324" s="239" t="s">
        <v>201</v>
      </c>
      <c r="L324" s="244"/>
      <c r="M324" s="245" t="s">
        <v>21</v>
      </c>
      <c r="N324" s="246" t="s">
        <v>44</v>
      </c>
      <c r="O324" s="86"/>
      <c r="P324" s="216">
        <f>O324*H324</f>
        <v>0</v>
      </c>
      <c r="Q324" s="216">
        <v>0.0019</v>
      </c>
      <c r="R324" s="216">
        <f>Q324*H324</f>
        <v>0.0059868999999999999</v>
      </c>
      <c r="S324" s="216">
        <v>0</v>
      </c>
      <c r="T324" s="217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8" t="s">
        <v>377</v>
      </c>
      <c r="AT324" s="218" t="s">
        <v>207</v>
      </c>
      <c r="AU324" s="218" t="s">
        <v>83</v>
      </c>
      <c r="AY324" s="19" t="s">
        <v>188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19" t="s">
        <v>81</v>
      </c>
      <c r="BK324" s="219">
        <f>ROUND(I324*H324,2)</f>
        <v>0</v>
      </c>
      <c r="BL324" s="19" t="s">
        <v>283</v>
      </c>
      <c r="BM324" s="218" t="s">
        <v>1017</v>
      </c>
    </row>
    <row r="325" s="13" customFormat="1">
      <c r="A325" s="13"/>
      <c r="B325" s="225"/>
      <c r="C325" s="226"/>
      <c r="D325" s="227" t="s">
        <v>205</v>
      </c>
      <c r="E325" s="228" t="s">
        <v>21</v>
      </c>
      <c r="F325" s="229" t="s">
        <v>1128</v>
      </c>
      <c r="G325" s="226"/>
      <c r="H325" s="230">
        <v>3.1509999999999998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205</v>
      </c>
      <c r="AU325" s="236" t="s">
        <v>83</v>
      </c>
      <c r="AV325" s="13" t="s">
        <v>83</v>
      </c>
      <c r="AW325" s="13" t="s">
        <v>34</v>
      </c>
      <c r="AX325" s="13" t="s">
        <v>81</v>
      </c>
      <c r="AY325" s="236" t="s">
        <v>188</v>
      </c>
    </row>
    <row r="326" s="2" customFormat="1" ht="24.15" customHeight="1">
      <c r="A326" s="40"/>
      <c r="B326" s="41"/>
      <c r="C326" s="207" t="s">
        <v>547</v>
      </c>
      <c r="D326" s="207" t="s">
        <v>191</v>
      </c>
      <c r="E326" s="208" t="s">
        <v>730</v>
      </c>
      <c r="F326" s="209" t="s">
        <v>731</v>
      </c>
      <c r="G326" s="210" t="s">
        <v>96</v>
      </c>
      <c r="H326" s="211">
        <v>1.782</v>
      </c>
      <c r="I326" s="212"/>
      <c r="J326" s="213">
        <f>ROUND(I326*H326,2)</f>
        <v>0</v>
      </c>
      <c r="K326" s="209" t="s">
        <v>201</v>
      </c>
      <c r="L326" s="46"/>
      <c r="M326" s="214" t="s">
        <v>21</v>
      </c>
      <c r="N326" s="215" t="s">
        <v>44</v>
      </c>
      <c r="O326" s="86"/>
      <c r="P326" s="216">
        <f>O326*H326</f>
        <v>0</v>
      </c>
      <c r="Q326" s="216">
        <v>0</v>
      </c>
      <c r="R326" s="216">
        <f>Q326*H326</f>
        <v>0</v>
      </c>
      <c r="S326" s="216">
        <v>0.0032000000000000002</v>
      </c>
      <c r="T326" s="217">
        <f>S326*H326</f>
        <v>0.0057024000000000007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8" t="s">
        <v>283</v>
      </c>
      <c r="AT326" s="218" t="s">
        <v>191</v>
      </c>
      <c r="AU326" s="218" t="s">
        <v>83</v>
      </c>
      <c r="AY326" s="19" t="s">
        <v>188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19" t="s">
        <v>81</v>
      </c>
      <c r="BK326" s="219">
        <f>ROUND(I326*H326,2)</f>
        <v>0</v>
      </c>
      <c r="BL326" s="19" t="s">
        <v>283</v>
      </c>
      <c r="BM326" s="218" t="s">
        <v>732</v>
      </c>
    </row>
    <row r="327" s="2" customFormat="1">
      <c r="A327" s="40"/>
      <c r="B327" s="41"/>
      <c r="C327" s="42"/>
      <c r="D327" s="220" t="s">
        <v>203</v>
      </c>
      <c r="E327" s="42"/>
      <c r="F327" s="221" t="s">
        <v>733</v>
      </c>
      <c r="G327" s="42"/>
      <c r="H327" s="42"/>
      <c r="I327" s="222"/>
      <c r="J327" s="42"/>
      <c r="K327" s="42"/>
      <c r="L327" s="46"/>
      <c r="M327" s="223"/>
      <c r="N327" s="224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203</v>
      </c>
      <c r="AU327" s="19" t="s">
        <v>83</v>
      </c>
    </row>
    <row r="328" s="14" customFormat="1">
      <c r="A328" s="14"/>
      <c r="B328" s="247"/>
      <c r="C328" s="248"/>
      <c r="D328" s="227" t="s">
        <v>205</v>
      </c>
      <c r="E328" s="249" t="s">
        <v>21</v>
      </c>
      <c r="F328" s="250" t="s">
        <v>1096</v>
      </c>
      <c r="G328" s="248"/>
      <c r="H328" s="249" t="s">
        <v>21</v>
      </c>
      <c r="I328" s="251"/>
      <c r="J328" s="248"/>
      <c r="K328" s="248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205</v>
      </c>
      <c r="AU328" s="256" t="s">
        <v>83</v>
      </c>
      <c r="AV328" s="14" t="s">
        <v>81</v>
      </c>
      <c r="AW328" s="14" t="s">
        <v>34</v>
      </c>
      <c r="AX328" s="14" t="s">
        <v>73</v>
      </c>
      <c r="AY328" s="256" t="s">
        <v>188</v>
      </c>
    </row>
    <row r="329" s="13" customFormat="1">
      <c r="A329" s="13"/>
      <c r="B329" s="225"/>
      <c r="C329" s="226"/>
      <c r="D329" s="227" t="s">
        <v>205</v>
      </c>
      <c r="E329" s="228" t="s">
        <v>21</v>
      </c>
      <c r="F329" s="229" t="s">
        <v>1108</v>
      </c>
      <c r="G329" s="226"/>
      <c r="H329" s="230">
        <v>0.88400000000000001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205</v>
      </c>
      <c r="AU329" s="236" t="s">
        <v>83</v>
      </c>
      <c r="AV329" s="13" t="s">
        <v>83</v>
      </c>
      <c r="AW329" s="13" t="s">
        <v>34</v>
      </c>
      <c r="AX329" s="13" t="s">
        <v>73</v>
      </c>
      <c r="AY329" s="236" t="s">
        <v>188</v>
      </c>
    </row>
    <row r="330" s="13" customFormat="1">
      <c r="A330" s="13"/>
      <c r="B330" s="225"/>
      <c r="C330" s="226"/>
      <c r="D330" s="227" t="s">
        <v>205</v>
      </c>
      <c r="E330" s="228" t="s">
        <v>21</v>
      </c>
      <c r="F330" s="229" t="s">
        <v>1129</v>
      </c>
      <c r="G330" s="226"/>
      <c r="H330" s="230">
        <v>0.313</v>
      </c>
      <c r="I330" s="231"/>
      <c r="J330" s="226"/>
      <c r="K330" s="226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205</v>
      </c>
      <c r="AU330" s="236" t="s">
        <v>83</v>
      </c>
      <c r="AV330" s="13" t="s">
        <v>83</v>
      </c>
      <c r="AW330" s="13" t="s">
        <v>34</v>
      </c>
      <c r="AX330" s="13" t="s">
        <v>73</v>
      </c>
      <c r="AY330" s="236" t="s">
        <v>188</v>
      </c>
    </row>
    <row r="331" s="14" customFormat="1">
      <c r="A331" s="14"/>
      <c r="B331" s="247"/>
      <c r="C331" s="248"/>
      <c r="D331" s="227" t="s">
        <v>205</v>
      </c>
      <c r="E331" s="249" t="s">
        <v>21</v>
      </c>
      <c r="F331" s="250" t="s">
        <v>1009</v>
      </c>
      <c r="G331" s="248"/>
      <c r="H331" s="249" t="s">
        <v>21</v>
      </c>
      <c r="I331" s="251"/>
      <c r="J331" s="248"/>
      <c r="K331" s="248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205</v>
      </c>
      <c r="AU331" s="256" t="s">
        <v>83</v>
      </c>
      <c r="AV331" s="14" t="s">
        <v>81</v>
      </c>
      <c r="AW331" s="14" t="s">
        <v>34</v>
      </c>
      <c r="AX331" s="14" t="s">
        <v>73</v>
      </c>
      <c r="AY331" s="256" t="s">
        <v>188</v>
      </c>
    </row>
    <row r="332" s="13" customFormat="1">
      <c r="A332" s="13"/>
      <c r="B332" s="225"/>
      <c r="C332" s="226"/>
      <c r="D332" s="227" t="s">
        <v>205</v>
      </c>
      <c r="E332" s="228" t="s">
        <v>21</v>
      </c>
      <c r="F332" s="229" t="s">
        <v>1130</v>
      </c>
      <c r="G332" s="226"/>
      <c r="H332" s="230">
        <v>0.36599999999999999</v>
      </c>
      <c r="I332" s="231"/>
      <c r="J332" s="226"/>
      <c r="K332" s="226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205</v>
      </c>
      <c r="AU332" s="236" t="s">
        <v>83</v>
      </c>
      <c r="AV332" s="13" t="s">
        <v>83</v>
      </c>
      <c r="AW332" s="13" t="s">
        <v>34</v>
      </c>
      <c r="AX332" s="13" t="s">
        <v>73</v>
      </c>
      <c r="AY332" s="236" t="s">
        <v>188</v>
      </c>
    </row>
    <row r="333" s="13" customFormat="1">
      <c r="A333" s="13"/>
      <c r="B333" s="225"/>
      <c r="C333" s="226"/>
      <c r="D333" s="227" t="s">
        <v>205</v>
      </c>
      <c r="E333" s="228" t="s">
        <v>21</v>
      </c>
      <c r="F333" s="229" t="s">
        <v>1131</v>
      </c>
      <c r="G333" s="226"/>
      <c r="H333" s="230">
        <v>0.219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205</v>
      </c>
      <c r="AU333" s="236" t="s">
        <v>83</v>
      </c>
      <c r="AV333" s="13" t="s">
        <v>83</v>
      </c>
      <c r="AW333" s="13" t="s">
        <v>34</v>
      </c>
      <c r="AX333" s="13" t="s">
        <v>73</v>
      </c>
      <c r="AY333" s="236" t="s">
        <v>188</v>
      </c>
    </row>
    <row r="334" s="16" customFormat="1">
      <c r="A334" s="16"/>
      <c r="B334" s="269"/>
      <c r="C334" s="270"/>
      <c r="D334" s="227" t="s">
        <v>205</v>
      </c>
      <c r="E334" s="271" t="s">
        <v>144</v>
      </c>
      <c r="F334" s="272" t="s">
        <v>294</v>
      </c>
      <c r="G334" s="270"/>
      <c r="H334" s="273">
        <v>1.782</v>
      </c>
      <c r="I334" s="274"/>
      <c r="J334" s="270"/>
      <c r="K334" s="270"/>
      <c r="L334" s="275"/>
      <c r="M334" s="276"/>
      <c r="N334" s="277"/>
      <c r="O334" s="277"/>
      <c r="P334" s="277"/>
      <c r="Q334" s="277"/>
      <c r="R334" s="277"/>
      <c r="S334" s="277"/>
      <c r="T334" s="278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79" t="s">
        <v>205</v>
      </c>
      <c r="AU334" s="279" t="s">
        <v>83</v>
      </c>
      <c r="AV334" s="16" t="s">
        <v>189</v>
      </c>
      <c r="AW334" s="16" t="s">
        <v>34</v>
      </c>
      <c r="AX334" s="16" t="s">
        <v>73</v>
      </c>
      <c r="AY334" s="279" t="s">
        <v>188</v>
      </c>
    </row>
    <row r="335" s="15" customFormat="1">
      <c r="A335" s="15"/>
      <c r="B335" s="258"/>
      <c r="C335" s="259"/>
      <c r="D335" s="227" t="s">
        <v>205</v>
      </c>
      <c r="E335" s="260" t="s">
        <v>21</v>
      </c>
      <c r="F335" s="261" t="s">
        <v>257</v>
      </c>
      <c r="G335" s="259"/>
      <c r="H335" s="262">
        <v>1.782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8" t="s">
        <v>205</v>
      </c>
      <c r="AU335" s="268" t="s">
        <v>83</v>
      </c>
      <c r="AV335" s="15" t="s">
        <v>195</v>
      </c>
      <c r="AW335" s="15" t="s">
        <v>34</v>
      </c>
      <c r="AX335" s="15" t="s">
        <v>81</v>
      </c>
      <c r="AY335" s="268" t="s">
        <v>188</v>
      </c>
    </row>
    <row r="336" s="2" customFormat="1" ht="24.15" customHeight="1">
      <c r="A336" s="40"/>
      <c r="B336" s="41"/>
      <c r="C336" s="207" t="s">
        <v>553</v>
      </c>
      <c r="D336" s="207" t="s">
        <v>191</v>
      </c>
      <c r="E336" s="208" t="s">
        <v>739</v>
      </c>
      <c r="F336" s="209" t="s">
        <v>740</v>
      </c>
      <c r="G336" s="210" t="s">
        <v>278</v>
      </c>
      <c r="H336" s="211">
        <v>0.38300000000000001</v>
      </c>
      <c r="I336" s="212"/>
      <c r="J336" s="213">
        <f>ROUND(I336*H336,2)</f>
        <v>0</v>
      </c>
      <c r="K336" s="209" t="s">
        <v>201</v>
      </c>
      <c r="L336" s="46"/>
      <c r="M336" s="214" t="s">
        <v>21</v>
      </c>
      <c r="N336" s="215" t="s">
        <v>44</v>
      </c>
      <c r="O336" s="86"/>
      <c r="P336" s="216">
        <f>O336*H336</f>
        <v>0</v>
      </c>
      <c r="Q336" s="216">
        <v>0</v>
      </c>
      <c r="R336" s="216">
        <f>Q336*H336</f>
        <v>0</v>
      </c>
      <c r="S336" s="216">
        <v>0</v>
      </c>
      <c r="T336" s="217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8" t="s">
        <v>283</v>
      </c>
      <c r="AT336" s="218" t="s">
        <v>191</v>
      </c>
      <c r="AU336" s="218" t="s">
        <v>83</v>
      </c>
      <c r="AY336" s="19" t="s">
        <v>188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19" t="s">
        <v>81</v>
      </c>
      <c r="BK336" s="219">
        <f>ROUND(I336*H336,2)</f>
        <v>0</v>
      </c>
      <c r="BL336" s="19" t="s">
        <v>283</v>
      </c>
      <c r="BM336" s="218" t="s">
        <v>741</v>
      </c>
    </row>
    <row r="337" s="2" customFormat="1">
      <c r="A337" s="40"/>
      <c r="B337" s="41"/>
      <c r="C337" s="42"/>
      <c r="D337" s="220" t="s">
        <v>203</v>
      </c>
      <c r="E337" s="42"/>
      <c r="F337" s="221" t="s">
        <v>742</v>
      </c>
      <c r="G337" s="42"/>
      <c r="H337" s="42"/>
      <c r="I337" s="222"/>
      <c r="J337" s="42"/>
      <c r="K337" s="42"/>
      <c r="L337" s="46"/>
      <c r="M337" s="223"/>
      <c r="N337" s="224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203</v>
      </c>
      <c r="AU337" s="19" t="s">
        <v>83</v>
      </c>
    </row>
    <row r="338" s="12" customFormat="1" ht="22.8" customHeight="1">
      <c r="A338" s="12"/>
      <c r="B338" s="191"/>
      <c r="C338" s="192"/>
      <c r="D338" s="193" t="s">
        <v>72</v>
      </c>
      <c r="E338" s="205" t="s">
        <v>743</v>
      </c>
      <c r="F338" s="205" t="s">
        <v>744</v>
      </c>
      <c r="G338" s="192"/>
      <c r="H338" s="192"/>
      <c r="I338" s="195"/>
      <c r="J338" s="206">
        <f>BK338</f>
        <v>0</v>
      </c>
      <c r="K338" s="192"/>
      <c r="L338" s="197"/>
      <c r="M338" s="198"/>
      <c r="N338" s="199"/>
      <c r="O338" s="199"/>
      <c r="P338" s="200">
        <f>SUM(P339:P363)</f>
        <v>0</v>
      </c>
      <c r="Q338" s="199"/>
      <c r="R338" s="200">
        <f>SUM(R339:R363)</f>
        <v>0.23603772000000001</v>
      </c>
      <c r="S338" s="199"/>
      <c r="T338" s="201">
        <f>SUM(T339:T363)</f>
        <v>1.240011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2" t="s">
        <v>83</v>
      </c>
      <c r="AT338" s="203" t="s">
        <v>72</v>
      </c>
      <c r="AU338" s="203" t="s">
        <v>81</v>
      </c>
      <c r="AY338" s="202" t="s">
        <v>188</v>
      </c>
      <c r="BK338" s="204">
        <f>SUM(BK339:BK363)</f>
        <v>0</v>
      </c>
    </row>
    <row r="339" s="2" customFormat="1" ht="24.15" customHeight="1">
      <c r="A339" s="40"/>
      <c r="B339" s="41"/>
      <c r="C339" s="207" t="s">
        <v>558</v>
      </c>
      <c r="D339" s="207" t="s">
        <v>191</v>
      </c>
      <c r="E339" s="208" t="s">
        <v>746</v>
      </c>
      <c r="F339" s="209" t="s">
        <v>747</v>
      </c>
      <c r="G339" s="210" t="s">
        <v>96</v>
      </c>
      <c r="H339" s="211">
        <v>28.506</v>
      </c>
      <c r="I339" s="212"/>
      <c r="J339" s="213">
        <f>ROUND(I339*H339,2)</f>
        <v>0</v>
      </c>
      <c r="K339" s="209" t="s">
        <v>201</v>
      </c>
      <c r="L339" s="46"/>
      <c r="M339" s="214" t="s">
        <v>21</v>
      </c>
      <c r="N339" s="215" t="s">
        <v>44</v>
      </c>
      <c r="O339" s="86"/>
      <c r="P339" s="216">
        <f>O339*H339</f>
        <v>0</v>
      </c>
      <c r="Q339" s="216">
        <v>0</v>
      </c>
      <c r="R339" s="216">
        <f>Q339*H339</f>
        <v>0</v>
      </c>
      <c r="S339" s="216">
        <v>0.043499999999999997</v>
      </c>
      <c r="T339" s="217">
        <f>S339*H339</f>
        <v>1.240011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8" t="s">
        <v>283</v>
      </c>
      <c r="AT339" s="218" t="s">
        <v>191</v>
      </c>
      <c r="AU339" s="218" t="s">
        <v>83</v>
      </c>
      <c r="AY339" s="19" t="s">
        <v>188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19" t="s">
        <v>81</v>
      </c>
      <c r="BK339" s="219">
        <f>ROUND(I339*H339,2)</f>
        <v>0</v>
      </c>
      <c r="BL339" s="19" t="s">
        <v>283</v>
      </c>
      <c r="BM339" s="218" t="s">
        <v>748</v>
      </c>
    </row>
    <row r="340" s="2" customFormat="1">
      <c r="A340" s="40"/>
      <c r="B340" s="41"/>
      <c r="C340" s="42"/>
      <c r="D340" s="220" t="s">
        <v>203</v>
      </c>
      <c r="E340" s="42"/>
      <c r="F340" s="221" t="s">
        <v>749</v>
      </c>
      <c r="G340" s="42"/>
      <c r="H340" s="42"/>
      <c r="I340" s="222"/>
      <c r="J340" s="42"/>
      <c r="K340" s="42"/>
      <c r="L340" s="46"/>
      <c r="M340" s="223"/>
      <c r="N340" s="224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203</v>
      </c>
      <c r="AU340" s="19" t="s">
        <v>83</v>
      </c>
    </row>
    <row r="341" s="14" customFormat="1">
      <c r="A341" s="14"/>
      <c r="B341" s="247"/>
      <c r="C341" s="248"/>
      <c r="D341" s="227" t="s">
        <v>205</v>
      </c>
      <c r="E341" s="249" t="s">
        <v>21</v>
      </c>
      <c r="F341" s="250" t="s">
        <v>750</v>
      </c>
      <c r="G341" s="248"/>
      <c r="H341" s="249" t="s">
        <v>21</v>
      </c>
      <c r="I341" s="251"/>
      <c r="J341" s="248"/>
      <c r="K341" s="248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205</v>
      </c>
      <c r="AU341" s="256" t="s">
        <v>83</v>
      </c>
      <c r="AV341" s="14" t="s">
        <v>81</v>
      </c>
      <c r="AW341" s="14" t="s">
        <v>34</v>
      </c>
      <c r="AX341" s="14" t="s">
        <v>73</v>
      </c>
      <c r="AY341" s="256" t="s">
        <v>188</v>
      </c>
    </row>
    <row r="342" s="13" customFormat="1">
      <c r="A342" s="13"/>
      <c r="B342" s="225"/>
      <c r="C342" s="226"/>
      <c r="D342" s="227" t="s">
        <v>205</v>
      </c>
      <c r="E342" s="228" t="s">
        <v>21</v>
      </c>
      <c r="F342" s="229" t="s">
        <v>1132</v>
      </c>
      <c r="G342" s="226"/>
      <c r="H342" s="230">
        <v>29.338000000000001</v>
      </c>
      <c r="I342" s="231"/>
      <c r="J342" s="226"/>
      <c r="K342" s="226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205</v>
      </c>
      <c r="AU342" s="236" t="s">
        <v>83</v>
      </c>
      <c r="AV342" s="13" t="s">
        <v>83</v>
      </c>
      <c r="AW342" s="13" t="s">
        <v>34</v>
      </c>
      <c r="AX342" s="13" t="s">
        <v>73</v>
      </c>
      <c r="AY342" s="236" t="s">
        <v>188</v>
      </c>
    </row>
    <row r="343" s="13" customFormat="1">
      <c r="A343" s="13"/>
      <c r="B343" s="225"/>
      <c r="C343" s="226"/>
      <c r="D343" s="227" t="s">
        <v>205</v>
      </c>
      <c r="E343" s="228" t="s">
        <v>21</v>
      </c>
      <c r="F343" s="229" t="s">
        <v>1133</v>
      </c>
      <c r="G343" s="226"/>
      <c r="H343" s="230">
        <v>0.371</v>
      </c>
      <c r="I343" s="231"/>
      <c r="J343" s="226"/>
      <c r="K343" s="226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205</v>
      </c>
      <c r="AU343" s="236" t="s">
        <v>83</v>
      </c>
      <c r="AV343" s="13" t="s">
        <v>83</v>
      </c>
      <c r="AW343" s="13" t="s">
        <v>34</v>
      </c>
      <c r="AX343" s="13" t="s">
        <v>73</v>
      </c>
      <c r="AY343" s="236" t="s">
        <v>188</v>
      </c>
    </row>
    <row r="344" s="13" customFormat="1">
      <c r="A344" s="13"/>
      <c r="B344" s="225"/>
      <c r="C344" s="226"/>
      <c r="D344" s="227" t="s">
        <v>205</v>
      </c>
      <c r="E344" s="228" t="s">
        <v>21</v>
      </c>
      <c r="F344" s="229" t="s">
        <v>1134</v>
      </c>
      <c r="G344" s="226"/>
      <c r="H344" s="230">
        <v>-0.23000000000000001</v>
      </c>
      <c r="I344" s="231"/>
      <c r="J344" s="226"/>
      <c r="K344" s="226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205</v>
      </c>
      <c r="AU344" s="236" t="s">
        <v>83</v>
      </c>
      <c r="AV344" s="13" t="s">
        <v>83</v>
      </c>
      <c r="AW344" s="13" t="s">
        <v>34</v>
      </c>
      <c r="AX344" s="13" t="s">
        <v>73</v>
      </c>
      <c r="AY344" s="236" t="s">
        <v>188</v>
      </c>
    </row>
    <row r="345" s="13" customFormat="1">
      <c r="A345" s="13"/>
      <c r="B345" s="225"/>
      <c r="C345" s="226"/>
      <c r="D345" s="227" t="s">
        <v>205</v>
      </c>
      <c r="E345" s="228" t="s">
        <v>21</v>
      </c>
      <c r="F345" s="229" t="s">
        <v>1135</v>
      </c>
      <c r="G345" s="226"/>
      <c r="H345" s="230">
        <v>-0.97299999999999998</v>
      </c>
      <c r="I345" s="231"/>
      <c r="J345" s="226"/>
      <c r="K345" s="226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205</v>
      </c>
      <c r="AU345" s="236" t="s">
        <v>83</v>
      </c>
      <c r="AV345" s="13" t="s">
        <v>83</v>
      </c>
      <c r="AW345" s="13" t="s">
        <v>34</v>
      </c>
      <c r="AX345" s="13" t="s">
        <v>73</v>
      </c>
      <c r="AY345" s="236" t="s">
        <v>188</v>
      </c>
    </row>
    <row r="346" s="16" customFormat="1">
      <c r="A346" s="16"/>
      <c r="B346" s="269"/>
      <c r="C346" s="270"/>
      <c r="D346" s="227" t="s">
        <v>205</v>
      </c>
      <c r="E346" s="271" t="s">
        <v>1072</v>
      </c>
      <c r="F346" s="272" t="s">
        <v>294</v>
      </c>
      <c r="G346" s="270"/>
      <c r="H346" s="273">
        <v>28.506</v>
      </c>
      <c r="I346" s="274"/>
      <c r="J346" s="270"/>
      <c r="K346" s="270"/>
      <c r="L346" s="275"/>
      <c r="M346" s="276"/>
      <c r="N346" s="277"/>
      <c r="O346" s="277"/>
      <c r="P346" s="277"/>
      <c r="Q346" s="277"/>
      <c r="R346" s="277"/>
      <c r="S346" s="277"/>
      <c r="T346" s="278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79" t="s">
        <v>205</v>
      </c>
      <c r="AU346" s="279" t="s">
        <v>83</v>
      </c>
      <c r="AV346" s="16" t="s">
        <v>189</v>
      </c>
      <c r="AW346" s="16" t="s">
        <v>34</v>
      </c>
      <c r="AX346" s="16" t="s">
        <v>73</v>
      </c>
      <c r="AY346" s="279" t="s">
        <v>188</v>
      </c>
    </row>
    <row r="347" s="15" customFormat="1">
      <c r="A347" s="15"/>
      <c r="B347" s="258"/>
      <c r="C347" s="259"/>
      <c r="D347" s="227" t="s">
        <v>205</v>
      </c>
      <c r="E347" s="260" t="s">
        <v>21</v>
      </c>
      <c r="F347" s="261" t="s">
        <v>257</v>
      </c>
      <c r="G347" s="259"/>
      <c r="H347" s="262">
        <v>28.506</v>
      </c>
      <c r="I347" s="263"/>
      <c r="J347" s="259"/>
      <c r="K347" s="259"/>
      <c r="L347" s="264"/>
      <c r="M347" s="265"/>
      <c r="N347" s="266"/>
      <c r="O347" s="266"/>
      <c r="P347" s="266"/>
      <c r="Q347" s="266"/>
      <c r="R347" s="266"/>
      <c r="S347" s="266"/>
      <c r="T347" s="267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8" t="s">
        <v>205</v>
      </c>
      <c r="AU347" s="268" t="s">
        <v>83</v>
      </c>
      <c r="AV347" s="15" t="s">
        <v>195</v>
      </c>
      <c r="AW347" s="15" t="s">
        <v>34</v>
      </c>
      <c r="AX347" s="15" t="s">
        <v>81</v>
      </c>
      <c r="AY347" s="268" t="s">
        <v>188</v>
      </c>
    </row>
    <row r="348" s="2" customFormat="1" ht="24.15" customHeight="1">
      <c r="A348" s="40"/>
      <c r="B348" s="41"/>
      <c r="C348" s="207" t="s">
        <v>563</v>
      </c>
      <c r="D348" s="207" t="s">
        <v>191</v>
      </c>
      <c r="E348" s="208" t="s">
        <v>754</v>
      </c>
      <c r="F348" s="209" t="s">
        <v>755</v>
      </c>
      <c r="G348" s="210" t="s">
        <v>96</v>
      </c>
      <c r="H348" s="211">
        <v>28.506</v>
      </c>
      <c r="I348" s="212"/>
      <c r="J348" s="213">
        <f>ROUND(I348*H348,2)</f>
        <v>0</v>
      </c>
      <c r="K348" s="209" t="s">
        <v>201</v>
      </c>
      <c r="L348" s="46"/>
      <c r="M348" s="214" t="s">
        <v>21</v>
      </c>
      <c r="N348" s="215" t="s">
        <v>44</v>
      </c>
      <c r="O348" s="86"/>
      <c r="P348" s="216">
        <f>O348*H348</f>
        <v>0</v>
      </c>
      <c r="Q348" s="216">
        <v>0</v>
      </c>
      <c r="R348" s="216">
        <f>Q348*H348</f>
        <v>0</v>
      </c>
      <c r="S348" s="216">
        <v>0</v>
      </c>
      <c r="T348" s="217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8" t="s">
        <v>283</v>
      </c>
      <c r="AT348" s="218" t="s">
        <v>191</v>
      </c>
      <c r="AU348" s="218" t="s">
        <v>83</v>
      </c>
      <c r="AY348" s="19" t="s">
        <v>188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19" t="s">
        <v>81</v>
      </c>
      <c r="BK348" s="219">
        <f>ROUND(I348*H348,2)</f>
        <v>0</v>
      </c>
      <c r="BL348" s="19" t="s">
        <v>283</v>
      </c>
      <c r="BM348" s="218" t="s">
        <v>756</v>
      </c>
    </row>
    <row r="349" s="2" customFormat="1">
      <c r="A349" s="40"/>
      <c r="B349" s="41"/>
      <c r="C349" s="42"/>
      <c r="D349" s="220" t="s">
        <v>203</v>
      </c>
      <c r="E349" s="42"/>
      <c r="F349" s="221" t="s">
        <v>757</v>
      </c>
      <c r="G349" s="42"/>
      <c r="H349" s="42"/>
      <c r="I349" s="222"/>
      <c r="J349" s="42"/>
      <c r="K349" s="42"/>
      <c r="L349" s="46"/>
      <c r="M349" s="223"/>
      <c r="N349" s="224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203</v>
      </c>
      <c r="AU349" s="19" t="s">
        <v>83</v>
      </c>
    </row>
    <row r="350" s="14" customFormat="1">
      <c r="A350" s="14"/>
      <c r="B350" s="247"/>
      <c r="C350" s="248"/>
      <c r="D350" s="227" t="s">
        <v>205</v>
      </c>
      <c r="E350" s="249" t="s">
        <v>21</v>
      </c>
      <c r="F350" s="250" t="s">
        <v>1136</v>
      </c>
      <c r="G350" s="248"/>
      <c r="H350" s="249" t="s">
        <v>21</v>
      </c>
      <c r="I350" s="251"/>
      <c r="J350" s="248"/>
      <c r="K350" s="248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205</v>
      </c>
      <c r="AU350" s="256" t="s">
        <v>83</v>
      </c>
      <c r="AV350" s="14" t="s">
        <v>81</v>
      </c>
      <c r="AW350" s="14" t="s">
        <v>34</v>
      </c>
      <c r="AX350" s="14" t="s">
        <v>73</v>
      </c>
      <c r="AY350" s="256" t="s">
        <v>188</v>
      </c>
    </row>
    <row r="351" s="13" customFormat="1">
      <c r="A351" s="13"/>
      <c r="B351" s="225"/>
      <c r="C351" s="226"/>
      <c r="D351" s="227" t="s">
        <v>205</v>
      </c>
      <c r="E351" s="228" t="s">
        <v>21</v>
      </c>
      <c r="F351" s="229" t="s">
        <v>1072</v>
      </c>
      <c r="G351" s="226"/>
      <c r="H351" s="230">
        <v>28.506</v>
      </c>
      <c r="I351" s="231"/>
      <c r="J351" s="226"/>
      <c r="K351" s="226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205</v>
      </c>
      <c r="AU351" s="236" t="s">
        <v>83</v>
      </c>
      <c r="AV351" s="13" t="s">
        <v>83</v>
      </c>
      <c r="AW351" s="13" t="s">
        <v>34</v>
      </c>
      <c r="AX351" s="13" t="s">
        <v>81</v>
      </c>
      <c r="AY351" s="236" t="s">
        <v>188</v>
      </c>
    </row>
    <row r="352" s="2" customFormat="1" ht="16.5" customHeight="1">
      <c r="A352" s="40"/>
      <c r="B352" s="41"/>
      <c r="C352" s="237" t="s">
        <v>576</v>
      </c>
      <c r="D352" s="237" t="s">
        <v>207</v>
      </c>
      <c r="E352" s="238" t="s">
        <v>760</v>
      </c>
      <c r="F352" s="239" t="s">
        <v>761</v>
      </c>
      <c r="G352" s="240" t="s">
        <v>96</v>
      </c>
      <c r="H352" s="241">
        <v>29.076000000000001</v>
      </c>
      <c r="I352" s="242"/>
      <c r="J352" s="243">
        <f>ROUND(I352*H352,2)</f>
        <v>0</v>
      </c>
      <c r="K352" s="239" t="s">
        <v>201</v>
      </c>
      <c r="L352" s="244"/>
      <c r="M352" s="245" t="s">
        <v>21</v>
      </c>
      <c r="N352" s="246" t="s">
        <v>44</v>
      </c>
      <c r="O352" s="86"/>
      <c r="P352" s="216">
        <f>O352*H352</f>
        <v>0</v>
      </c>
      <c r="Q352" s="216">
        <v>0.0044999999999999997</v>
      </c>
      <c r="R352" s="216">
        <f>Q352*H352</f>
        <v>0.13084199999999999</v>
      </c>
      <c r="S352" s="216">
        <v>0</v>
      </c>
      <c r="T352" s="217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8" t="s">
        <v>377</v>
      </c>
      <c r="AT352" s="218" t="s">
        <v>207</v>
      </c>
      <c r="AU352" s="218" t="s">
        <v>83</v>
      </c>
      <c r="AY352" s="19" t="s">
        <v>188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19" t="s">
        <v>81</v>
      </c>
      <c r="BK352" s="219">
        <f>ROUND(I352*H352,2)</f>
        <v>0</v>
      </c>
      <c r="BL352" s="19" t="s">
        <v>283</v>
      </c>
      <c r="BM352" s="218" t="s">
        <v>762</v>
      </c>
    </row>
    <row r="353" s="2" customFormat="1">
      <c r="A353" s="40"/>
      <c r="B353" s="41"/>
      <c r="C353" s="42"/>
      <c r="D353" s="227" t="s">
        <v>223</v>
      </c>
      <c r="E353" s="42"/>
      <c r="F353" s="257" t="s">
        <v>763</v>
      </c>
      <c r="G353" s="42"/>
      <c r="H353" s="42"/>
      <c r="I353" s="222"/>
      <c r="J353" s="42"/>
      <c r="K353" s="42"/>
      <c r="L353" s="46"/>
      <c r="M353" s="223"/>
      <c r="N353" s="224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223</v>
      </c>
      <c r="AU353" s="19" t="s">
        <v>83</v>
      </c>
    </row>
    <row r="354" s="13" customFormat="1">
      <c r="A354" s="13"/>
      <c r="B354" s="225"/>
      <c r="C354" s="226"/>
      <c r="D354" s="227" t="s">
        <v>205</v>
      </c>
      <c r="E354" s="228" t="s">
        <v>21</v>
      </c>
      <c r="F354" s="229" t="s">
        <v>1137</v>
      </c>
      <c r="G354" s="226"/>
      <c r="H354" s="230">
        <v>29.076000000000001</v>
      </c>
      <c r="I354" s="231"/>
      <c r="J354" s="226"/>
      <c r="K354" s="226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205</v>
      </c>
      <c r="AU354" s="236" t="s">
        <v>83</v>
      </c>
      <c r="AV354" s="13" t="s">
        <v>83</v>
      </c>
      <c r="AW354" s="13" t="s">
        <v>34</v>
      </c>
      <c r="AX354" s="13" t="s">
        <v>81</v>
      </c>
      <c r="AY354" s="236" t="s">
        <v>188</v>
      </c>
    </row>
    <row r="355" s="2" customFormat="1" ht="24.15" customHeight="1">
      <c r="A355" s="40"/>
      <c r="B355" s="41"/>
      <c r="C355" s="207" t="s">
        <v>582</v>
      </c>
      <c r="D355" s="207" t="s">
        <v>191</v>
      </c>
      <c r="E355" s="208" t="s">
        <v>766</v>
      </c>
      <c r="F355" s="209" t="s">
        <v>767</v>
      </c>
      <c r="G355" s="210" t="s">
        <v>96</v>
      </c>
      <c r="H355" s="211">
        <v>28.506</v>
      </c>
      <c r="I355" s="212"/>
      <c r="J355" s="213">
        <f>ROUND(I355*H355,2)</f>
        <v>0</v>
      </c>
      <c r="K355" s="209" t="s">
        <v>201</v>
      </c>
      <c r="L355" s="46"/>
      <c r="M355" s="214" t="s">
        <v>21</v>
      </c>
      <c r="N355" s="215" t="s">
        <v>44</v>
      </c>
      <c r="O355" s="86"/>
      <c r="P355" s="216">
        <f>O355*H355</f>
        <v>0</v>
      </c>
      <c r="Q355" s="216">
        <v>0.00012</v>
      </c>
      <c r="R355" s="216">
        <f>Q355*H355</f>
        <v>0.0034207199999999999</v>
      </c>
      <c r="S355" s="216">
        <v>0</v>
      </c>
      <c r="T355" s="217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8" t="s">
        <v>283</v>
      </c>
      <c r="AT355" s="218" t="s">
        <v>191</v>
      </c>
      <c r="AU355" s="218" t="s">
        <v>83</v>
      </c>
      <c r="AY355" s="19" t="s">
        <v>188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19" t="s">
        <v>81</v>
      </c>
      <c r="BK355" s="219">
        <f>ROUND(I355*H355,2)</f>
        <v>0</v>
      </c>
      <c r="BL355" s="19" t="s">
        <v>283</v>
      </c>
      <c r="BM355" s="218" t="s">
        <v>768</v>
      </c>
    </row>
    <row r="356" s="2" customFormat="1">
      <c r="A356" s="40"/>
      <c r="B356" s="41"/>
      <c r="C356" s="42"/>
      <c r="D356" s="220" t="s">
        <v>203</v>
      </c>
      <c r="E356" s="42"/>
      <c r="F356" s="221" t="s">
        <v>769</v>
      </c>
      <c r="G356" s="42"/>
      <c r="H356" s="42"/>
      <c r="I356" s="222"/>
      <c r="J356" s="42"/>
      <c r="K356" s="42"/>
      <c r="L356" s="46"/>
      <c r="M356" s="223"/>
      <c r="N356" s="224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203</v>
      </c>
      <c r="AU356" s="19" t="s">
        <v>83</v>
      </c>
    </row>
    <row r="357" s="14" customFormat="1">
      <c r="A357" s="14"/>
      <c r="B357" s="247"/>
      <c r="C357" s="248"/>
      <c r="D357" s="227" t="s">
        <v>205</v>
      </c>
      <c r="E357" s="249" t="s">
        <v>21</v>
      </c>
      <c r="F357" s="250" t="s">
        <v>1136</v>
      </c>
      <c r="G357" s="248"/>
      <c r="H357" s="249" t="s">
        <v>21</v>
      </c>
      <c r="I357" s="251"/>
      <c r="J357" s="248"/>
      <c r="K357" s="248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205</v>
      </c>
      <c r="AU357" s="256" t="s">
        <v>83</v>
      </c>
      <c r="AV357" s="14" t="s">
        <v>81</v>
      </c>
      <c r="AW357" s="14" t="s">
        <v>34</v>
      </c>
      <c r="AX357" s="14" t="s">
        <v>73</v>
      </c>
      <c r="AY357" s="256" t="s">
        <v>188</v>
      </c>
    </row>
    <row r="358" s="13" customFormat="1">
      <c r="A358" s="13"/>
      <c r="B358" s="225"/>
      <c r="C358" s="226"/>
      <c r="D358" s="227" t="s">
        <v>205</v>
      </c>
      <c r="E358" s="228" t="s">
        <v>21</v>
      </c>
      <c r="F358" s="229" t="s">
        <v>1072</v>
      </c>
      <c r="G358" s="226"/>
      <c r="H358" s="230">
        <v>28.506</v>
      </c>
      <c r="I358" s="231"/>
      <c r="J358" s="226"/>
      <c r="K358" s="226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205</v>
      </c>
      <c r="AU358" s="236" t="s">
        <v>83</v>
      </c>
      <c r="AV358" s="13" t="s">
        <v>83</v>
      </c>
      <c r="AW358" s="13" t="s">
        <v>34</v>
      </c>
      <c r="AX358" s="13" t="s">
        <v>81</v>
      </c>
      <c r="AY358" s="236" t="s">
        <v>188</v>
      </c>
    </row>
    <row r="359" s="2" customFormat="1" ht="16.5" customHeight="1">
      <c r="A359" s="40"/>
      <c r="B359" s="41"/>
      <c r="C359" s="237" t="s">
        <v>587</v>
      </c>
      <c r="D359" s="237" t="s">
        <v>207</v>
      </c>
      <c r="E359" s="238" t="s">
        <v>771</v>
      </c>
      <c r="F359" s="239" t="s">
        <v>772</v>
      </c>
      <c r="G359" s="240" t="s">
        <v>267</v>
      </c>
      <c r="H359" s="241">
        <v>4.0709999999999997</v>
      </c>
      <c r="I359" s="242"/>
      <c r="J359" s="243">
        <f>ROUND(I359*H359,2)</f>
        <v>0</v>
      </c>
      <c r="K359" s="239" t="s">
        <v>201</v>
      </c>
      <c r="L359" s="244"/>
      <c r="M359" s="245" t="s">
        <v>21</v>
      </c>
      <c r="N359" s="246" t="s">
        <v>44</v>
      </c>
      <c r="O359" s="86"/>
      <c r="P359" s="216">
        <f>O359*H359</f>
        <v>0</v>
      </c>
      <c r="Q359" s="216">
        <v>0.025000000000000001</v>
      </c>
      <c r="R359" s="216">
        <f>Q359*H359</f>
        <v>0.101775</v>
      </c>
      <c r="S359" s="216">
        <v>0</v>
      </c>
      <c r="T359" s="217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8" t="s">
        <v>377</v>
      </c>
      <c r="AT359" s="218" t="s">
        <v>207</v>
      </c>
      <c r="AU359" s="218" t="s">
        <v>83</v>
      </c>
      <c r="AY359" s="19" t="s">
        <v>188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9" t="s">
        <v>81</v>
      </c>
      <c r="BK359" s="219">
        <f>ROUND(I359*H359,2)</f>
        <v>0</v>
      </c>
      <c r="BL359" s="19" t="s">
        <v>283</v>
      </c>
      <c r="BM359" s="218" t="s">
        <v>773</v>
      </c>
    </row>
    <row r="360" s="2" customFormat="1">
      <c r="A360" s="40"/>
      <c r="B360" s="41"/>
      <c r="C360" s="42"/>
      <c r="D360" s="227" t="s">
        <v>223</v>
      </c>
      <c r="E360" s="42"/>
      <c r="F360" s="257" t="s">
        <v>774</v>
      </c>
      <c r="G360" s="42"/>
      <c r="H360" s="42"/>
      <c r="I360" s="222"/>
      <c r="J360" s="42"/>
      <c r="K360" s="42"/>
      <c r="L360" s="46"/>
      <c r="M360" s="223"/>
      <c r="N360" s="224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223</v>
      </c>
      <c r="AU360" s="19" t="s">
        <v>83</v>
      </c>
    </row>
    <row r="361" s="13" customFormat="1">
      <c r="A361" s="13"/>
      <c r="B361" s="225"/>
      <c r="C361" s="226"/>
      <c r="D361" s="227" t="s">
        <v>205</v>
      </c>
      <c r="E361" s="228" t="s">
        <v>21</v>
      </c>
      <c r="F361" s="229" t="s">
        <v>1138</v>
      </c>
      <c r="G361" s="226"/>
      <c r="H361" s="230">
        <v>4.0709999999999997</v>
      </c>
      <c r="I361" s="231"/>
      <c r="J361" s="226"/>
      <c r="K361" s="226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205</v>
      </c>
      <c r="AU361" s="236" t="s">
        <v>83</v>
      </c>
      <c r="AV361" s="13" t="s">
        <v>83</v>
      </c>
      <c r="AW361" s="13" t="s">
        <v>34</v>
      </c>
      <c r="AX361" s="13" t="s">
        <v>81</v>
      </c>
      <c r="AY361" s="236" t="s">
        <v>188</v>
      </c>
    </row>
    <row r="362" s="2" customFormat="1" ht="24.15" customHeight="1">
      <c r="A362" s="40"/>
      <c r="B362" s="41"/>
      <c r="C362" s="207" t="s">
        <v>602</v>
      </c>
      <c r="D362" s="207" t="s">
        <v>191</v>
      </c>
      <c r="E362" s="208" t="s">
        <v>777</v>
      </c>
      <c r="F362" s="209" t="s">
        <v>778</v>
      </c>
      <c r="G362" s="210" t="s">
        <v>278</v>
      </c>
      <c r="H362" s="211">
        <v>0.23599999999999999</v>
      </c>
      <c r="I362" s="212"/>
      <c r="J362" s="213">
        <f>ROUND(I362*H362,2)</f>
        <v>0</v>
      </c>
      <c r="K362" s="209" t="s">
        <v>201</v>
      </c>
      <c r="L362" s="46"/>
      <c r="M362" s="214" t="s">
        <v>21</v>
      </c>
      <c r="N362" s="215" t="s">
        <v>44</v>
      </c>
      <c r="O362" s="86"/>
      <c r="P362" s="216">
        <f>O362*H362</f>
        <v>0</v>
      </c>
      <c r="Q362" s="216">
        <v>0</v>
      </c>
      <c r="R362" s="216">
        <f>Q362*H362</f>
        <v>0</v>
      </c>
      <c r="S362" s="216">
        <v>0</v>
      </c>
      <c r="T362" s="217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8" t="s">
        <v>283</v>
      </c>
      <c r="AT362" s="218" t="s">
        <v>191</v>
      </c>
      <c r="AU362" s="218" t="s">
        <v>83</v>
      </c>
      <c r="AY362" s="19" t="s">
        <v>188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19" t="s">
        <v>81</v>
      </c>
      <c r="BK362" s="219">
        <f>ROUND(I362*H362,2)</f>
        <v>0</v>
      </c>
      <c r="BL362" s="19" t="s">
        <v>283</v>
      </c>
      <c r="BM362" s="218" t="s">
        <v>779</v>
      </c>
    </row>
    <row r="363" s="2" customFormat="1">
      <c r="A363" s="40"/>
      <c r="B363" s="41"/>
      <c r="C363" s="42"/>
      <c r="D363" s="220" t="s">
        <v>203</v>
      </c>
      <c r="E363" s="42"/>
      <c r="F363" s="221" t="s">
        <v>780</v>
      </c>
      <c r="G363" s="42"/>
      <c r="H363" s="42"/>
      <c r="I363" s="222"/>
      <c r="J363" s="42"/>
      <c r="K363" s="42"/>
      <c r="L363" s="46"/>
      <c r="M363" s="223"/>
      <c r="N363" s="224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203</v>
      </c>
      <c r="AU363" s="19" t="s">
        <v>83</v>
      </c>
    </row>
    <row r="364" s="12" customFormat="1" ht="22.8" customHeight="1">
      <c r="A364" s="12"/>
      <c r="B364" s="191"/>
      <c r="C364" s="192"/>
      <c r="D364" s="193" t="s">
        <v>72</v>
      </c>
      <c r="E364" s="205" t="s">
        <v>781</v>
      </c>
      <c r="F364" s="205" t="s">
        <v>782</v>
      </c>
      <c r="G364" s="192"/>
      <c r="H364" s="192"/>
      <c r="I364" s="195"/>
      <c r="J364" s="206">
        <f>BK364</f>
        <v>0</v>
      </c>
      <c r="K364" s="192"/>
      <c r="L364" s="197"/>
      <c r="M364" s="198"/>
      <c r="N364" s="199"/>
      <c r="O364" s="199"/>
      <c r="P364" s="200">
        <f>SUM(P365:P382)</f>
        <v>0</v>
      </c>
      <c r="Q364" s="199"/>
      <c r="R364" s="200">
        <f>SUM(R365:R382)</f>
        <v>0.18388549999999998</v>
      </c>
      <c r="S364" s="199"/>
      <c r="T364" s="201">
        <f>SUM(T365:T382)</f>
        <v>0.094560000000000005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2" t="s">
        <v>83</v>
      </c>
      <c r="AT364" s="203" t="s">
        <v>72</v>
      </c>
      <c r="AU364" s="203" t="s">
        <v>81</v>
      </c>
      <c r="AY364" s="202" t="s">
        <v>188</v>
      </c>
      <c r="BK364" s="204">
        <f>SUM(BK365:BK382)</f>
        <v>0</v>
      </c>
    </row>
    <row r="365" s="2" customFormat="1" ht="16.5" customHeight="1">
      <c r="A365" s="40"/>
      <c r="B365" s="41"/>
      <c r="C365" s="207" t="s">
        <v>609</v>
      </c>
      <c r="D365" s="207" t="s">
        <v>191</v>
      </c>
      <c r="E365" s="208" t="s">
        <v>784</v>
      </c>
      <c r="F365" s="209" t="s">
        <v>785</v>
      </c>
      <c r="G365" s="210" t="s">
        <v>130</v>
      </c>
      <c r="H365" s="211">
        <v>26</v>
      </c>
      <c r="I365" s="212"/>
      <c r="J365" s="213">
        <f>ROUND(I365*H365,2)</f>
        <v>0</v>
      </c>
      <c r="K365" s="209" t="s">
        <v>201</v>
      </c>
      <c r="L365" s="46"/>
      <c r="M365" s="214" t="s">
        <v>21</v>
      </c>
      <c r="N365" s="215" t="s">
        <v>44</v>
      </c>
      <c r="O365" s="86"/>
      <c r="P365" s="216">
        <f>O365*H365</f>
        <v>0</v>
      </c>
      <c r="Q365" s="216">
        <v>0</v>
      </c>
      <c r="R365" s="216">
        <f>Q365*H365</f>
        <v>0</v>
      </c>
      <c r="S365" s="216">
        <v>0.0017700000000000001</v>
      </c>
      <c r="T365" s="217">
        <f>S365*H365</f>
        <v>0.046020000000000005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8" t="s">
        <v>283</v>
      </c>
      <c r="AT365" s="218" t="s">
        <v>191</v>
      </c>
      <c r="AU365" s="218" t="s">
        <v>83</v>
      </c>
      <c r="AY365" s="19" t="s">
        <v>188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19" t="s">
        <v>81</v>
      </c>
      <c r="BK365" s="219">
        <f>ROUND(I365*H365,2)</f>
        <v>0</v>
      </c>
      <c r="BL365" s="19" t="s">
        <v>283</v>
      </c>
      <c r="BM365" s="218" t="s">
        <v>786</v>
      </c>
    </row>
    <row r="366" s="2" customFormat="1">
      <c r="A366" s="40"/>
      <c r="B366" s="41"/>
      <c r="C366" s="42"/>
      <c r="D366" s="220" t="s">
        <v>203</v>
      </c>
      <c r="E366" s="42"/>
      <c r="F366" s="221" t="s">
        <v>787</v>
      </c>
      <c r="G366" s="42"/>
      <c r="H366" s="42"/>
      <c r="I366" s="222"/>
      <c r="J366" s="42"/>
      <c r="K366" s="42"/>
      <c r="L366" s="46"/>
      <c r="M366" s="223"/>
      <c r="N366" s="224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203</v>
      </c>
      <c r="AU366" s="19" t="s">
        <v>83</v>
      </c>
    </row>
    <row r="367" s="13" customFormat="1">
      <c r="A367" s="13"/>
      <c r="B367" s="225"/>
      <c r="C367" s="226"/>
      <c r="D367" s="227" t="s">
        <v>205</v>
      </c>
      <c r="E367" s="228" t="s">
        <v>21</v>
      </c>
      <c r="F367" s="229" t="s">
        <v>1139</v>
      </c>
      <c r="G367" s="226"/>
      <c r="H367" s="230">
        <v>26</v>
      </c>
      <c r="I367" s="231"/>
      <c r="J367" s="226"/>
      <c r="K367" s="226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205</v>
      </c>
      <c r="AU367" s="236" t="s">
        <v>83</v>
      </c>
      <c r="AV367" s="13" t="s">
        <v>83</v>
      </c>
      <c r="AW367" s="13" t="s">
        <v>34</v>
      </c>
      <c r="AX367" s="13" t="s">
        <v>81</v>
      </c>
      <c r="AY367" s="236" t="s">
        <v>188</v>
      </c>
    </row>
    <row r="368" s="2" customFormat="1" ht="16.5" customHeight="1">
      <c r="A368" s="40"/>
      <c r="B368" s="41"/>
      <c r="C368" s="207" t="s">
        <v>615</v>
      </c>
      <c r="D368" s="207" t="s">
        <v>191</v>
      </c>
      <c r="E368" s="208" t="s">
        <v>790</v>
      </c>
      <c r="F368" s="209" t="s">
        <v>791</v>
      </c>
      <c r="G368" s="210" t="s">
        <v>130</v>
      </c>
      <c r="H368" s="211">
        <v>19</v>
      </c>
      <c r="I368" s="212"/>
      <c r="J368" s="213">
        <f>ROUND(I368*H368,2)</f>
        <v>0</v>
      </c>
      <c r="K368" s="209" t="s">
        <v>21</v>
      </c>
      <c r="L368" s="46"/>
      <c r="M368" s="214" t="s">
        <v>21</v>
      </c>
      <c r="N368" s="215" t="s">
        <v>44</v>
      </c>
      <c r="O368" s="86"/>
      <c r="P368" s="216">
        <f>O368*H368</f>
        <v>0</v>
      </c>
      <c r="Q368" s="216">
        <v>0</v>
      </c>
      <c r="R368" s="216">
        <f>Q368*H368</f>
        <v>0</v>
      </c>
      <c r="S368" s="216">
        <v>0.00191</v>
      </c>
      <c r="T368" s="217">
        <f>S368*H368</f>
        <v>0.036290000000000003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8" t="s">
        <v>283</v>
      </c>
      <c r="AT368" s="218" t="s">
        <v>191</v>
      </c>
      <c r="AU368" s="218" t="s">
        <v>83</v>
      </c>
      <c r="AY368" s="19" t="s">
        <v>188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19" t="s">
        <v>81</v>
      </c>
      <c r="BK368" s="219">
        <f>ROUND(I368*H368,2)</f>
        <v>0</v>
      </c>
      <c r="BL368" s="19" t="s">
        <v>283</v>
      </c>
      <c r="BM368" s="218" t="s">
        <v>792</v>
      </c>
    </row>
    <row r="369" s="2" customFormat="1" ht="16.5" customHeight="1">
      <c r="A369" s="40"/>
      <c r="B369" s="41"/>
      <c r="C369" s="207" t="s">
        <v>621</v>
      </c>
      <c r="D369" s="207" t="s">
        <v>191</v>
      </c>
      <c r="E369" s="208" t="s">
        <v>794</v>
      </c>
      <c r="F369" s="209" t="s">
        <v>795</v>
      </c>
      <c r="G369" s="210" t="s">
        <v>130</v>
      </c>
      <c r="H369" s="211">
        <v>7</v>
      </c>
      <c r="I369" s="212"/>
      <c r="J369" s="213">
        <f>ROUND(I369*H369,2)</f>
        <v>0</v>
      </c>
      <c r="K369" s="209" t="s">
        <v>201</v>
      </c>
      <c r="L369" s="46"/>
      <c r="M369" s="214" t="s">
        <v>21</v>
      </c>
      <c r="N369" s="215" t="s">
        <v>44</v>
      </c>
      <c r="O369" s="86"/>
      <c r="P369" s="216">
        <f>O369*H369</f>
        <v>0</v>
      </c>
      <c r="Q369" s="216">
        <v>0</v>
      </c>
      <c r="R369" s="216">
        <f>Q369*H369</f>
        <v>0</v>
      </c>
      <c r="S369" s="216">
        <v>0.00175</v>
      </c>
      <c r="T369" s="217">
        <f>S369*H369</f>
        <v>0.012250000000000001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8" t="s">
        <v>283</v>
      </c>
      <c r="AT369" s="218" t="s">
        <v>191</v>
      </c>
      <c r="AU369" s="218" t="s">
        <v>83</v>
      </c>
      <c r="AY369" s="19" t="s">
        <v>188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19" t="s">
        <v>81</v>
      </c>
      <c r="BK369" s="219">
        <f>ROUND(I369*H369,2)</f>
        <v>0</v>
      </c>
      <c r="BL369" s="19" t="s">
        <v>283</v>
      </c>
      <c r="BM369" s="218" t="s">
        <v>796</v>
      </c>
    </row>
    <row r="370" s="2" customFormat="1">
      <c r="A370" s="40"/>
      <c r="B370" s="41"/>
      <c r="C370" s="42"/>
      <c r="D370" s="220" t="s">
        <v>203</v>
      </c>
      <c r="E370" s="42"/>
      <c r="F370" s="221" t="s">
        <v>797</v>
      </c>
      <c r="G370" s="42"/>
      <c r="H370" s="42"/>
      <c r="I370" s="222"/>
      <c r="J370" s="42"/>
      <c r="K370" s="42"/>
      <c r="L370" s="46"/>
      <c r="M370" s="223"/>
      <c r="N370" s="224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203</v>
      </c>
      <c r="AU370" s="19" t="s">
        <v>83</v>
      </c>
    </row>
    <row r="371" s="2" customFormat="1" ht="16.5" customHeight="1">
      <c r="A371" s="40"/>
      <c r="B371" s="41"/>
      <c r="C371" s="207" t="s">
        <v>623</v>
      </c>
      <c r="D371" s="207" t="s">
        <v>191</v>
      </c>
      <c r="E371" s="208" t="s">
        <v>800</v>
      </c>
      <c r="F371" s="209" t="s">
        <v>801</v>
      </c>
      <c r="G371" s="210" t="s">
        <v>130</v>
      </c>
      <c r="H371" s="211">
        <v>7</v>
      </c>
      <c r="I371" s="212"/>
      <c r="J371" s="213">
        <f>ROUND(I371*H371,2)</f>
        <v>0</v>
      </c>
      <c r="K371" s="209" t="s">
        <v>21</v>
      </c>
      <c r="L371" s="46"/>
      <c r="M371" s="214" t="s">
        <v>21</v>
      </c>
      <c r="N371" s="215" t="s">
        <v>44</v>
      </c>
      <c r="O371" s="86"/>
      <c r="P371" s="216">
        <f>O371*H371</f>
        <v>0</v>
      </c>
      <c r="Q371" s="216">
        <v>0.0022000000000000001</v>
      </c>
      <c r="R371" s="216">
        <f>Q371*H371</f>
        <v>0.015400000000000001</v>
      </c>
      <c r="S371" s="216">
        <v>0</v>
      </c>
      <c r="T371" s="217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8" t="s">
        <v>283</v>
      </c>
      <c r="AT371" s="218" t="s">
        <v>191</v>
      </c>
      <c r="AU371" s="218" t="s">
        <v>83</v>
      </c>
      <c r="AY371" s="19" t="s">
        <v>188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19" t="s">
        <v>81</v>
      </c>
      <c r="BK371" s="219">
        <f>ROUND(I371*H371,2)</f>
        <v>0</v>
      </c>
      <c r="BL371" s="19" t="s">
        <v>283</v>
      </c>
      <c r="BM371" s="218" t="s">
        <v>802</v>
      </c>
    </row>
    <row r="372" s="2" customFormat="1">
      <c r="A372" s="40"/>
      <c r="B372" s="41"/>
      <c r="C372" s="42"/>
      <c r="D372" s="227" t="s">
        <v>223</v>
      </c>
      <c r="E372" s="42"/>
      <c r="F372" s="257" t="s">
        <v>803</v>
      </c>
      <c r="G372" s="42"/>
      <c r="H372" s="42"/>
      <c r="I372" s="222"/>
      <c r="J372" s="42"/>
      <c r="K372" s="42"/>
      <c r="L372" s="46"/>
      <c r="M372" s="223"/>
      <c r="N372" s="224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223</v>
      </c>
      <c r="AU372" s="19" t="s">
        <v>83</v>
      </c>
    </row>
    <row r="373" s="2" customFormat="1" ht="21.75" customHeight="1">
      <c r="A373" s="40"/>
      <c r="B373" s="41"/>
      <c r="C373" s="207" t="s">
        <v>628</v>
      </c>
      <c r="D373" s="207" t="s">
        <v>191</v>
      </c>
      <c r="E373" s="208" t="s">
        <v>817</v>
      </c>
      <c r="F373" s="209" t="s">
        <v>818</v>
      </c>
      <c r="G373" s="210" t="s">
        <v>130</v>
      </c>
      <c r="H373" s="211">
        <v>19</v>
      </c>
      <c r="I373" s="212"/>
      <c r="J373" s="213">
        <f>ROUND(I373*H373,2)</f>
        <v>0</v>
      </c>
      <c r="K373" s="209" t="s">
        <v>21</v>
      </c>
      <c r="L373" s="46"/>
      <c r="M373" s="214" t="s">
        <v>21</v>
      </c>
      <c r="N373" s="215" t="s">
        <v>44</v>
      </c>
      <c r="O373" s="86"/>
      <c r="P373" s="216">
        <f>O373*H373</f>
        <v>0</v>
      </c>
      <c r="Q373" s="216">
        <v>0.0035000000000000001</v>
      </c>
      <c r="R373" s="216">
        <f>Q373*H373</f>
        <v>0.066500000000000004</v>
      </c>
      <c r="S373" s="216">
        <v>0</v>
      </c>
      <c r="T373" s="217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8" t="s">
        <v>283</v>
      </c>
      <c r="AT373" s="218" t="s">
        <v>191</v>
      </c>
      <c r="AU373" s="218" t="s">
        <v>83</v>
      </c>
      <c r="AY373" s="19" t="s">
        <v>188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19" t="s">
        <v>81</v>
      </c>
      <c r="BK373" s="219">
        <f>ROUND(I373*H373,2)</f>
        <v>0</v>
      </c>
      <c r="BL373" s="19" t="s">
        <v>283</v>
      </c>
      <c r="BM373" s="218" t="s">
        <v>819</v>
      </c>
    </row>
    <row r="374" s="2" customFormat="1">
      <c r="A374" s="40"/>
      <c r="B374" s="41"/>
      <c r="C374" s="42"/>
      <c r="D374" s="227" t="s">
        <v>223</v>
      </c>
      <c r="E374" s="42"/>
      <c r="F374" s="257" t="s">
        <v>820</v>
      </c>
      <c r="G374" s="42"/>
      <c r="H374" s="42"/>
      <c r="I374" s="222"/>
      <c r="J374" s="42"/>
      <c r="K374" s="42"/>
      <c r="L374" s="46"/>
      <c r="M374" s="223"/>
      <c r="N374" s="224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223</v>
      </c>
      <c r="AU374" s="19" t="s">
        <v>83</v>
      </c>
    </row>
    <row r="375" s="2" customFormat="1" ht="16.5" customHeight="1">
      <c r="A375" s="40"/>
      <c r="B375" s="41"/>
      <c r="C375" s="207" t="s">
        <v>632</v>
      </c>
      <c r="D375" s="207" t="s">
        <v>191</v>
      </c>
      <c r="E375" s="208" t="s">
        <v>822</v>
      </c>
      <c r="F375" s="209" t="s">
        <v>823</v>
      </c>
      <c r="G375" s="210" t="s">
        <v>130</v>
      </c>
      <c r="H375" s="211">
        <v>7</v>
      </c>
      <c r="I375" s="212"/>
      <c r="J375" s="213">
        <f>ROUND(I375*H375,2)</f>
        <v>0</v>
      </c>
      <c r="K375" s="209" t="s">
        <v>21</v>
      </c>
      <c r="L375" s="46"/>
      <c r="M375" s="214" t="s">
        <v>21</v>
      </c>
      <c r="N375" s="215" t="s">
        <v>44</v>
      </c>
      <c r="O375" s="86"/>
      <c r="P375" s="216">
        <f>O375*H375</f>
        <v>0</v>
      </c>
      <c r="Q375" s="216">
        <v>0.0024870000000000001</v>
      </c>
      <c r="R375" s="216">
        <f>Q375*H375</f>
        <v>0.017409000000000001</v>
      </c>
      <c r="S375" s="216">
        <v>0</v>
      </c>
      <c r="T375" s="217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8" t="s">
        <v>283</v>
      </c>
      <c r="AT375" s="218" t="s">
        <v>191</v>
      </c>
      <c r="AU375" s="218" t="s">
        <v>83</v>
      </c>
      <c r="AY375" s="19" t="s">
        <v>188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19" t="s">
        <v>81</v>
      </c>
      <c r="BK375" s="219">
        <f>ROUND(I375*H375,2)</f>
        <v>0</v>
      </c>
      <c r="BL375" s="19" t="s">
        <v>283</v>
      </c>
      <c r="BM375" s="218" t="s">
        <v>824</v>
      </c>
    </row>
    <row r="376" s="2" customFormat="1">
      <c r="A376" s="40"/>
      <c r="B376" s="41"/>
      <c r="C376" s="42"/>
      <c r="D376" s="227" t="s">
        <v>223</v>
      </c>
      <c r="E376" s="42"/>
      <c r="F376" s="257" t="s">
        <v>803</v>
      </c>
      <c r="G376" s="42"/>
      <c r="H376" s="42"/>
      <c r="I376" s="222"/>
      <c r="J376" s="42"/>
      <c r="K376" s="42"/>
      <c r="L376" s="46"/>
      <c r="M376" s="223"/>
      <c r="N376" s="224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223</v>
      </c>
      <c r="AU376" s="19" t="s">
        <v>83</v>
      </c>
    </row>
    <row r="377" s="2" customFormat="1" ht="16.5" customHeight="1">
      <c r="A377" s="40"/>
      <c r="B377" s="41"/>
      <c r="C377" s="207" t="s">
        <v>638</v>
      </c>
      <c r="D377" s="207" t="s">
        <v>191</v>
      </c>
      <c r="E377" s="208" t="s">
        <v>826</v>
      </c>
      <c r="F377" s="209" t="s">
        <v>827</v>
      </c>
      <c r="G377" s="210" t="s">
        <v>130</v>
      </c>
      <c r="H377" s="211">
        <v>19</v>
      </c>
      <c r="I377" s="212"/>
      <c r="J377" s="213">
        <f>ROUND(I377*H377,2)</f>
        <v>0</v>
      </c>
      <c r="K377" s="209" t="s">
        <v>21</v>
      </c>
      <c r="L377" s="46"/>
      <c r="M377" s="214" t="s">
        <v>21</v>
      </c>
      <c r="N377" s="215" t="s">
        <v>44</v>
      </c>
      <c r="O377" s="86"/>
      <c r="P377" s="216">
        <f>O377*H377</f>
        <v>0</v>
      </c>
      <c r="Q377" s="216">
        <v>0.0043299999999999996</v>
      </c>
      <c r="R377" s="216">
        <f>Q377*H377</f>
        <v>0.082269999999999996</v>
      </c>
      <c r="S377" s="216">
        <v>0</v>
      </c>
      <c r="T377" s="217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8" t="s">
        <v>283</v>
      </c>
      <c r="AT377" s="218" t="s">
        <v>191</v>
      </c>
      <c r="AU377" s="218" t="s">
        <v>83</v>
      </c>
      <c r="AY377" s="19" t="s">
        <v>188</v>
      </c>
      <c r="BE377" s="219">
        <f>IF(N377="základní",J377,0)</f>
        <v>0</v>
      </c>
      <c r="BF377" s="219">
        <f>IF(N377="snížená",J377,0)</f>
        <v>0</v>
      </c>
      <c r="BG377" s="219">
        <f>IF(N377="zákl. přenesená",J377,0)</f>
        <v>0</v>
      </c>
      <c r="BH377" s="219">
        <f>IF(N377="sníž. přenesená",J377,0)</f>
        <v>0</v>
      </c>
      <c r="BI377" s="219">
        <f>IF(N377="nulová",J377,0)</f>
        <v>0</v>
      </c>
      <c r="BJ377" s="19" t="s">
        <v>81</v>
      </c>
      <c r="BK377" s="219">
        <f>ROUND(I377*H377,2)</f>
        <v>0</v>
      </c>
      <c r="BL377" s="19" t="s">
        <v>283</v>
      </c>
      <c r="BM377" s="218" t="s">
        <v>828</v>
      </c>
    </row>
    <row r="378" s="2" customFormat="1">
      <c r="A378" s="40"/>
      <c r="B378" s="41"/>
      <c r="C378" s="42"/>
      <c r="D378" s="227" t="s">
        <v>223</v>
      </c>
      <c r="E378" s="42"/>
      <c r="F378" s="257" t="s">
        <v>803</v>
      </c>
      <c r="G378" s="42"/>
      <c r="H378" s="42"/>
      <c r="I378" s="222"/>
      <c r="J378" s="42"/>
      <c r="K378" s="42"/>
      <c r="L378" s="46"/>
      <c r="M378" s="223"/>
      <c r="N378" s="224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223</v>
      </c>
      <c r="AU378" s="19" t="s">
        <v>83</v>
      </c>
    </row>
    <row r="379" s="2" customFormat="1" ht="24.15" customHeight="1">
      <c r="A379" s="40"/>
      <c r="B379" s="41"/>
      <c r="C379" s="207" t="s">
        <v>645</v>
      </c>
      <c r="D379" s="207" t="s">
        <v>191</v>
      </c>
      <c r="E379" s="208" t="s">
        <v>1140</v>
      </c>
      <c r="F379" s="209" t="s">
        <v>1141</v>
      </c>
      <c r="G379" s="210" t="s">
        <v>194</v>
      </c>
      <c r="H379" s="211">
        <v>1</v>
      </c>
      <c r="I379" s="212"/>
      <c r="J379" s="213">
        <f>ROUND(I379*H379,2)</f>
        <v>0</v>
      </c>
      <c r="K379" s="209" t="s">
        <v>21</v>
      </c>
      <c r="L379" s="46"/>
      <c r="M379" s="214" t="s">
        <v>21</v>
      </c>
      <c r="N379" s="215" t="s">
        <v>44</v>
      </c>
      <c r="O379" s="86"/>
      <c r="P379" s="216">
        <f>O379*H379</f>
        <v>0</v>
      </c>
      <c r="Q379" s="216">
        <v>0.0023065</v>
      </c>
      <c r="R379" s="216">
        <f>Q379*H379</f>
        <v>0.0023065</v>
      </c>
      <c r="S379" s="216">
        <v>0</v>
      </c>
      <c r="T379" s="217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8" t="s">
        <v>283</v>
      </c>
      <c r="AT379" s="218" t="s">
        <v>191</v>
      </c>
      <c r="AU379" s="218" t="s">
        <v>83</v>
      </c>
      <c r="AY379" s="19" t="s">
        <v>188</v>
      </c>
      <c r="BE379" s="219">
        <f>IF(N379="základní",J379,0)</f>
        <v>0</v>
      </c>
      <c r="BF379" s="219">
        <f>IF(N379="snížená",J379,0)</f>
        <v>0</v>
      </c>
      <c r="BG379" s="219">
        <f>IF(N379="zákl. přenesená",J379,0)</f>
        <v>0</v>
      </c>
      <c r="BH379" s="219">
        <f>IF(N379="sníž. přenesená",J379,0)</f>
        <v>0</v>
      </c>
      <c r="BI379" s="219">
        <f>IF(N379="nulová",J379,0)</f>
        <v>0</v>
      </c>
      <c r="BJ379" s="19" t="s">
        <v>81</v>
      </c>
      <c r="BK379" s="219">
        <f>ROUND(I379*H379,2)</f>
        <v>0</v>
      </c>
      <c r="BL379" s="19" t="s">
        <v>283</v>
      </c>
      <c r="BM379" s="218" t="s">
        <v>1142</v>
      </c>
    </row>
    <row r="380" s="2" customFormat="1">
      <c r="A380" s="40"/>
      <c r="B380" s="41"/>
      <c r="C380" s="42"/>
      <c r="D380" s="227" t="s">
        <v>223</v>
      </c>
      <c r="E380" s="42"/>
      <c r="F380" s="257" t="s">
        <v>1143</v>
      </c>
      <c r="G380" s="42"/>
      <c r="H380" s="42"/>
      <c r="I380" s="222"/>
      <c r="J380" s="42"/>
      <c r="K380" s="42"/>
      <c r="L380" s="46"/>
      <c r="M380" s="223"/>
      <c r="N380" s="224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223</v>
      </c>
      <c r="AU380" s="19" t="s">
        <v>83</v>
      </c>
    </row>
    <row r="381" s="2" customFormat="1" ht="24.15" customHeight="1">
      <c r="A381" s="40"/>
      <c r="B381" s="41"/>
      <c r="C381" s="207" t="s">
        <v>650</v>
      </c>
      <c r="D381" s="207" t="s">
        <v>191</v>
      </c>
      <c r="E381" s="208" t="s">
        <v>837</v>
      </c>
      <c r="F381" s="209" t="s">
        <v>838</v>
      </c>
      <c r="G381" s="210" t="s">
        <v>278</v>
      </c>
      <c r="H381" s="211">
        <v>0.184</v>
      </c>
      <c r="I381" s="212"/>
      <c r="J381" s="213">
        <f>ROUND(I381*H381,2)</f>
        <v>0</v>
      </c>
      <c r="K381" s="209" t="s">
        <v>201</v>
      </c>
      <c r="L381" s="46"/>
      <c r="M381" s="214" t="s">
        <v>21</v>
      </c>
      <c r="N381" s="215" t="s">
        <v>44</v>
      </c>
      <c r="O381" s="86"/>
      <c r="P381" s="216">
        <f>O381*H381</f>
        <v>0</v>
      </c>
      <c r="Q381" s="216">
        <v>0</v>
      </c>
      <c r="R381" s="216">
        <f>Q381*H381</f>
        <v>0</v>
      </c>
      <c r="S381" s="216">
        <v>0</v>
      </c>
      <c r="T381" s="217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8" t="s">
        <v>283</v>
      </c>
      <c r="AT381" s="218" t="s">
        <v>191</v>
      </c>
      <c r="AU381" s="218" t="s">
        <v>83</v>
      </c>
      <c r="AY381" s="19" t="s">
        <v>188</v>
      </c>
      <c r="BE381" s="219">
        <f>IF(N381="základní",J381,0)</f>
        <v>0</v>
      </c>
      <c r="BF381" s="219">
        <f>IF(N381="snížená",J381,0)</f>
        <v>0</v>
      </c>
      <c r="BG381" s="219">
        <f>IF(N381="zákl. přenesená",J381,0)</f>
        <v>0</v>
      </c>
      <c r="BH381" s="219">
        <f>IF(N381="sníž. přenesená",J381,0)</f>
        <v>0</v>
      </c>
      <c r="BI381" s="219">
        <f>IF(N381="nulová",J381,0)</f>
        <v>0</v>
      </c>
      <c r="BJ381" s="19" t="s">
        <v>81</v>
      </c>
      <c r="BK381" s="219">
        <f>ROUND(I381*H381,2)</f>
        <v>0</v>
      </c>
      <c r="BL381" s="19" t="s">
        <v>283</v>
      </c>
      <c r="BM381" s="218" t="s">
        <v>839</v>
      </c>
    </row>
    <row r="382" s="2" customFormat="1">
      <c r="A382" s="40"/>
      <c r="B382" s="41"/>
      <c r="C382" s="42"/>
      <c r="D382" s="220" t="s">
        <v>203</v>
      </c>
      <c r="E382" s="42"/>
      <c r="F382" s="221" t="s">
        <v>840</v>
      </c>
      <c r="G382" s="42"/>
      <c r="H382" s="42"/>
      <c r="I382" s="222"/>
      <c r="J382" s="42"/>
      <c r="K382" s="42"/>
      <c r="L382" s="46"/>
      <c r="M382" s="223"/>
      <c r="N382" s="224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203</v>
      </c>
      <c r="AU382" s="19" t="s">
        <v>83</v>
      </c>
    </row>
    <row r="383" s="12" customFormat="1" ht="22.8" customHeight="1">
      <c r="A383" s="12"/>
      <c r="B383" s="191"/>
      <c r="C383" s="192"/>
      <c r="D383" s="193" t="s">
        <v>72</v>
      </c>
      <c r="E383" s="205" t="s">
        <v>872</v>
      </c>
      <c r="F383" s="205" t="s">
        <v>873</v>
      </c>
      <c r="G383" s="192"/>
      <c r="H383" s="192"/>
      <c r="I383" s="195"/>
      <c r="J383" s="206">
        <f>BK383</f>
        <v>0</v>
      </c>
      <c r="K383" s="192"/>
      <c r="L383" s="197"/>
      <c r="M383" s="198"/>
      <c r="N383" s="199"/>
      <c r="O383" s="199"/>
      <c r="P383" s="200">
        <f>SUM(P384:P396)</f>
        <v>0</v>
      </c>
      <c r="Q383" s="199"/>
      <c r="R383" s="200">
        <f>SUM(R384:R396)</f>
        <v>0.016947999999999998</v>
      </c>
      <c r="S383" s="199"/>
      <c r="T383" s="201">
        <f>SUM(T384:T396)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2" t="s">
        <v>83</v>
      </c>
      <c r="AT383" s="203" t="s">
        <v>72</v>
      </c>
      <c r="AU383" s="203" t="s">
        <v>81</v>
      </c>
      <c r="AY383" s="202" t="s">
        <v>188</v>
      </c>
      <c r="BK383" s="204">
        <f>SUM(BK384:BK396)</f>
        <v>0</v>
      </c>
    </row>
    <row r="384" s="2" customFormat="1" ht="16.5" customHeight="1">
      <c r="A384" s="40"/>
      <c r="B384" s="41"/>
      <c r="C384" s="207" t="s">
        <v>654</v>
      </c>
      <c r="D384" s="207" t="s">
        <v>191</v>
      </c>
      <c r="E384" s="208" t="s">
        <v>1144</v>
      </c>
      <c r="F384" s="209" t="s">
        <v>1145</v>
      </c>
      <c r="G384" s="210" t="s">
        <v>194</v>
      </c>
      <c r="H384" s="211">
        <v>1</v>
      </c>
      <c r="I384" s="212"/>
      <c r="J384" s="213">
        <f>ROUND(I384*H384,2)</f>
        <v>0</v>
      </c>
      <c r="K384" s="209" t="s">
        <v>21</v>
      </c>
      <c r="L384" s="46"/>
      <c r="M384" s="214" t="s">
        <v>21</v>
      </c>
      <c r="N384" s="215" t="s">
        <v>44</v>
      </c>
      <c r="O384" s="86"/>
      <c r="P384" s="216">
        <f>O384*H384</f>
        <v>0</v>
      </c>
      <c r="Q384" s="216">
        <v>0</v>
      </c>
      <c r="R384" s="216">
        <f>Q384*H384</f>
        <v>0</v>
      </c>
      <c r="S384" s="216">
        <v>0</v>
      </c>
      <c r="T384" s="217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8" t="s">
        <v>283</v>
      </c>
      <c r="AT384" s="218" t="s">
        <v>191</v>
      </c>
      <c r="AU384" s="218" t="s">
        <v>83</v>
      </c>
      <c r="AY384" s="19" t="s">
        <v>188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19" t="s">
        <v>81</v>
      </c>
      <c r="BK384" s="219">
        <f>ROUND(I384*H384,2)</f>
        <v>0</v>
      </c>
      <c r="BL384" s="19" t="s">
        <v>283</v>
      </c>
      <c r="BM384" s="218" t="s">
        <v>1146</v>
      </c>
    </row>
    <row r="385" s="2" customFormat="1" ht="16.5" customHeight="1">
      <c r="A385" s="40"/>
      <c r="B385" s="41"/>
      <c r="C385" s="237" t="s">
        <v>659</v>
      </c>
      <c r="D385" s="237" t="s">
        <v>207</v>
      </c>
      <c r="E385" s="238" t="s">
        <v>1147</v>
      </c>
      <c r="F385" s="239" t="s">
        <v>1148</v>
      </c>
      <c r="G385" s="240" t="s">
        <v>194</v>
      </c>
      <c r="H385" s="241">
        <v>1</v>
      </c>
      <c r="I385" s="242"/>
      <c r="J385" s="243">
        <f>ROUND(I385*H385,2)</f>
        <v>0</v>
      </c>
      <c r="K385" s="239" t="s">
        <v>21</v>
      </c>
      <c r="L385" s="244"/>
      <c r="M385" s="245" t="s">
        <v>21</v>
      </c>
      <c r="N385" s="246" t="s">
        <v>44</v>
      </c>
      <c r="O385" s="86"/>
      <c r="P385" s="216">
        <f>O385*H385</f>
        <v>0</v>
      </c>
      <c r="Q385" s="216">
        <v>0.01</v>
      </c>
      <c r="R385" s="216">
        <f>Q385*H385</f>
        <v>0.01</v>
      </c>
      <c r="S385" s="216">
        <v>0</v>
      </c>
      <c r="T385" s="217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8" t="s">
        <v>377</v>
      </c>
      <c r="AT385" s="218" t="s">
        <v>207</v>
      </c>
      <c r="AU385" s="218" t="s">
        <v>83</v>
      </c>
      <c r="AY385" s="19" t="s">
        <v>188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19" t="s">
        <v>81</v>
      </c>
      <c r="BK385" s="219">
        <f>ROUND(I385*H385,2)</f>
        <v>0</v>
      </c>
      <c r="BL385" s="19" t="s">
        <v>283</v>
      </c>
      <c r="BM385" s="218" t="s">
        <v>1149</v>
      </c>
    </row>
    <row r="386" s="2" customFormat="1">
      <c r="A386" s="40"/>
      <c r="B386" s="41"/>
      <c r="C386" s="42"/>
      <c r="D386" s="227" t="s">
        <v>223</v>
      </c>
      <c r="E386" s="42"/>
      <c r="F386" s="257" t="s">
        <v>1150</v>
      </c>
      <c r="G386" s="42"/>
      <c r="H386" s="42"/>
      <c r="I386" s="222"/>
      <c r="J386" s="42"/>
      <c r="K386" s="42"/>
      <c r="L386" s="46"/>
      <c r="M386" s="223"/>
      <c r="N386" s="224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223</v>
      </c>
      <c r="AU386" s="19" t="s">
        <v>83</v>
      </c>
    </row>
    <row r="387" s="2" customFormat="1" ht="24.15" customHeight="1">
      <c r="A387" s="40"/>
      <c r="B387" s="41"/>
      <c r="C387" s="207" t="s">
        <v>661</v>
      </c>
      <c r="D387" s="207" t="s">
        <v>191</v>
      </c>
      <c r="E387" s="208" t="s">
        <v>875</v>
      </c>
      <c r="F387" s="209" t="s">
        <v>876</v>
      </c>
      <c r="G387" s="210" t="s">
        <v>194</v>
      </c>
      <c r="H387" s="211">
        <v>2</v>
      </c>
      <c r="I387" s="212"/>
      <c r="J387" s="213">
        <f>ROUND(I387*H387,2)</f>
        <v>0</v>
      </c>
      <c r="K387" s="209" t="s">
        <v>201</v>
      </c>
      <c r="L387" s="46"/>
      <c r="M387" s="214" t="s">
        <v>21</v>
      </c>
      <c r="N387" s="215" t="s">
        <v>44</v>
      </c>
      <c r="O387" s="86"/>
      <c r="P387" s="216">
        <f>O387*H387</f>
        <v>0</v>
      </c>
      <c r="Q387" s="216">
        <v>0.00017000000000000001</v>
      </c>
      <c r="R387" s="216">
        <f>Q387*H387</f>
        <v>0.00034000000000000002</v>
      </c>
      <c r="S387" s="216">
        <v>0</v>
      </c>
      <c r="T387" s="217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8" t="s">
        <v>283</v>
      </c>
      <c r="AT387" s="218" t="s">
        <v>191</v>
      </c>
      <c r="AU387" s="218" t="s">
        <v>83</v>
      </c>
      <c r="AY387" s="19" t="s">
        <v>188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19" t="s">
        <v>81</v>
      </c>
      <c r="BK387" s="219">
        <f>ROUND(I387*H387,2)</f>
        <v>0</v>
      </c>
      <c r="BL387" s="19" t="s">
        <v>283</v>
      </c>
      <c r="BM387" s="218" t="s">
        <v>877</v>
      </c>
    </row>
    <row r="388" s="2" customFormat="1">
      <c r="A388" s="40"/>
      <c r="B388" s="41"/>
      <c r="C388" s="42"/>
      <c r="D388" s="220" t="s">
        <v>203</v>
      </c>
      <c r="E388" s="42"/>
      <c r="F388" s="221" t="s">
        <v>878</v>
      </c>
      <c r="G388" s="42"/>
      <c r="H388" s="42"/>
      <c r="I388" s="222"/>
      <c r="J388" s="42"/>
      <c r="K388" s="42"/>
      <c r="L388" s="46"/>
      <c r="M388" s="223"/>
      <c r="N388" s="224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203</v>
      </c>
      <c r="AU388" s="19" t="s">
        <v>83</v>
      </c>
    </row>
    <row r="389" s="2" customFormat="1" ht="16.5" customHeight="1">
      <c r="A389" s="40"/>
      <c r="B389" s="41"/>
      <c r="C389" s="237" t="s">
        <v>666</v>
      </c>
      <c r="D389" s="237" t="s">
        <v>207</v>
      </c>
      <c r="E389" s="238" t="s">
        <v>880</v>
      </c>
      <c r="F389" s="239" t="s">
        <v>881</v>
      </c>
      <c r="G389" s="240" t="s">
        <v>194</v>
      </c>
      <c r="H389" s="241">
        <v>2</v>
      </c>
      <c r="I389" s="242"/>
      <c r="J389" s="243">
        <f>ROUND(I389*H389,2)</f>
        <v>0</v>
      </c>
      <c r="K389" s="239" t="s">
        <v>201</v>
      </c>
      <c r="L389" s="244"/>
      <c r="M389" s="245" t="s">
        <v>21</v>
      </c>
      <c r="N389" s="246" t="s">
        <v>44</v>
      </c>
      <c r="O389" s="86"/>
      <c r="P389" s="216">
        <f>O389*H389</f>
        <v>0</v>
      </c>
      <c r="Q389" s="216">
        <v>0.0027699999999999999</v>
      </c>
      <c r="R389" s="216">
        <f>Q389*H389</f>
        <v>0.0055399999999999998</v>
      </c>
      <c r="S389" s="216">
        <v>0</v>
      </c>
      <c r="T389" s="217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8" t="s">
        <v>377</v>
      </c>
      <c r="AT389" s="218" t="s">
        <v>207</v>
      </c>
      <c r="AU389" s="218" t="s">
        <v>83</v>
      </c>
      <c r="AY389" s="19" t="s">
        <v>188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19" t="s">
        <v>81</v>
      </c>
      <c r="BK389" s="219">
        <f>ROUND(I389*H389,2)</f>
        <v>0</v>
      </c>
      <c r="BL389" s="19" t="s">
        <v>283</v>
      </c>
      <c r="BM389" s="218" t="s">
        <v>882</v>
      </c>
    </row>
    <row r="390" s="2" customFormat="1" ht="24.15" customHeight="1">
      <c r="A390" s="40"/>
      <c r="B390" s="41"/>
      <c r="C390" s="207" t="s">
        <v>669</v>
      </c>
      <c r="D390" s="207" t="s">
        <v>191</v>
      </c>
      <c r="E390" s="208" t="s">
        <v>884</v>
      </c>
      <c r="F390" s="209" t="s">
        <v>885</v>
      </c>
      <c r="G390" s="210" t="s">
        <v>194</v>
      </c>
      <c r="H390" s="211">
        <v>2</v>
      </c>
      <c r="I390" s="212"/>
      <c r="J390" s="213">
        <f>ROUND(I390*H390,2)</f>
        <v>0</v>
      </c>
      <c r="K390" s="209" t="s">
        <v>201</v>
      </c>
      <c r="L390" s="46"/>
      <c r="M390" s="214" t="s">
        <v>21</v>
      </c>
      <c r="N390" s="215" t="s">
        <v>44</v>
      </c>
      <c r="O390" s="86"/>
      <c r="P390" s="216">
        <f>O390*H390</f>
        <v>0</v>
      </c>
      <c r="Q390" s="216">
        <v>0</v>
      </c>
      <c r="R390" s="216">
        <f>Q390*H390</f>
        <v>0</v>
      </c>
      <c r="S390" s="216">
        <v>0</v>
      </c>
      <c r="T390" s="217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8" t="s">
        <v>283</v>
      </c>
      <c r="AT390" s="218" t="s">
        <v>191</v>
      </c>
      <c r="AU390" s="218" t="s">
        <v>83</v>
      </c>
      <c r="AY390" s="19" t="s">
        <v>188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19" t="s">
        <v>81</v>
      </c>
      <c r="BK390" s="219">
        <f>ROUND(I390*H390,2)</f>
        <v>0</v>
      </c>
      <c r="BL390" s="19" t="s">
        <v>283</v>
      </c>
      <c r="BM390" s="218" t="s">
        <v>886</v>
      </c>
    </row>
    <row r="391" s="2" customFormat="1">
      <c r="A391" s="40"/>
      <c r="B391" s="41"/>
      <c r="C391" s="42"/>
      <c r="D391" s="220" t="s">
        <v>203</v>
      </c>
      <c r="E391" s="42"/>
      <c r="F391" s="221" t="s">
        <v>887</v>
      </c>
      <c r="G391" s="42"/>
      <c r="H391" s="42"/>
      <c r="I391" s="222"/>
      <c r="J391" s="42"/>
      <c r="K391" s="42"/>
      <c r="L391" s="46"/>
      <c r="M391" s="223"/>
      <c r="N391" s="224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203</v>
      </c>
      <c r="AU391" s="19" t="s">
        <v>83</v>
      </c>
    </row>
    <row r="392" s="2" customFormat="1" ht="16.5" customHeight="1">
      <c r="A392" s="40"/>
      <c r="B392" s="41"/>
      <c r="C392" s="237" t="s">
        <v>681</v>
      </c>
      <c r="D392" s="237" t="s">
        <v>207</v>
      </c>
      <c r="E392" s="238" t="s">
        <v>889</v>
      </c>
      <c r="F392" s="239" t="s">
        <v>890</v>
      </c>
      <c r="G392" s="240" t="s">
        <v>130</v>
      </c>
      <c r="H392" s="241">
        <v>4.4500000000000002</v>
      </c>
      <c r="I392" s="242"/>
      <c r="J392" s="243">
        <f>ROUND(I392*H392,2)</f>
        <v>0</v>
      </c>
      <c r="K392" s="239" t="s">
        <v>201</v>
      </c>
      <c r="L392" s="244"/>
      <c r="M392" s="245" t="s">
        <v>21</v>
      </c>
      <c r="N392" s="246" t="s">
        <v>44</v>
      </c>
      <c r="O392" s="86"/>
      <c r="P392" s="216">
        <f>O392*H392</f>
        <v>0</v>
      </c>
      <c r="Q392" s="216">
        <v>0.00024000000000000001</v>
      </c>
      <c r="R392" s="216">
        <f>Q392*H392</f>
        <v>0.0010680000000000002</v>
      </c>
      <c r="S392" s="216">
        <v>0</v>
      </c>
      <c r="T392" s="217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8" t="s">
        <v>377</v>
      </c>
      <c r="AT392" s="218" t="s">
        <v>207</v>
      </c>
      <c r="AU392" s="218" t="s">
        <v>83</v>
      </c>
      <c r="AY392" s="19" t="s">
        <v>188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19" t="s">
        <v>81</v>
      </c>
      <c r="BK392" s="219">
        <f>ROUND(I392*H392,2)</f>
        <v>0</v>
      </c>
      <c r="BL392" s="19" t="s">
        <v>283</v>
      </c>
      <c r="BM392" s="218" t="s">
        <v>891</v>
      </c>
    </row>
    <row r="393" s="2" customFormat="1" ht="16.5" customHeight="1">
      <c r="A393" s="40"/>
      <c r="B393" s="41"/>
      <c r="C393" s="207" t="s">
        <v>684</v>
      </c>
      <c r="D393" s="207" t="s">
        <v>191</v>
      </c>
      <c r="E393" s="208" t="s">
        <v>894</v>
      </c>
      <c r="F393" s="209" t="s">
        <v>895</v>
      </c>
      <c r="G393" s="210" t="s">
        <v>410</v>
      </c>
      <c r="H393" s="211">
        <v>1</v>
      </c>
      <c r="I393" s="212"/>
      <c r="J393" s="213">
        <f>ROUND(I393*H393,2)</f>
        <v>0</v>
      </c>
      <c r="K393" s="209" t="s">
        <v>21</v>
      </c>
      <c r="L393" s="46"/>
      <c r="M393" s="214" t="s">
        <v>21</v>
      </c>
      <c r="N393" s="215" t="s">
        <v>44</v>
      </c>
      <c r="O393" s="86"/>
      <c r="P393" s="216">
        <f>O393*H393</f>
        <v>0</v>
      </c>
      <c r="Q393" s="216">
        <v>0</v>
      </c>
      <c r="R393" s="216">
        <f>Q393*H393</f>
        <v>0</v>
      </c>
      <c r="S393" s="216">
        <v>0</v>
      </c>
      <c r="T393" s="217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8" t="s">
        <v>283</v>
      </c>
      <c r="AT393" s="218" t="s">
        <v>191</v>
      </c>
      <c r="AU393" s="218" t="s">
        <v>83</v>
      </c>
      <c r="AY393" s="19" t="s">
        <v>188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19" t="s">
        <v>81</v>
      </c>
      <c r="BK393" s="219">
        <f>ROUND(I393*H393,2)</f>
        <v>0</v>
      </c>
      <c r="BL393" s="19" t="s">
        <v>283</v>
      </c>
      <c r="BM393" s="218" t="s">
        <v>896</v>
      </c>
    </row>
    <row r="394" s="2" customFormat="1" ht="16.5" customHeight="1">
      <c r="A394" s="40"/>
      <c r="B394" s="41"/>
      <c r="C394" s="207" t="s">
        <v>695</v>
      </c>
      <c r="D394" s="207" t="s">
        <v>191</v>
      </c>
      <c r="E394" s="208" t="s">
        <v>898</v>
      </c>
      <c r="F394" s="209" t="s">
        <v>899</v>
      </c>
      <c r="G394" s="210" t="s">
        <v>410</v>
      </c>
      <c r="H394" s="211">
        <v>1</v>
      </c>
      <c r="I394" s="212"/>
      <c r="J394" s="213">
        <f>ROUND(I394*H394,2)</f>
        <v>0</v>
      </c>
      <c r="K394" s="209" t="s">
        <v>21</v>
      </c>
      <c r="L394" s="46"/>
      <c r="M394" s="214" t="s">
        <v>21</v>
      </c>
      <c r="N394" s="215" t="s">
        <v>44</v>
      </c>
      <c r="O394" s="86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8" t="s">
        <v>283</v>
      </c>
      <c r="AT394" s="218" t="s">
        <v>191</v>
      </c>
      <c r="AU394" s="218" t="s">
        <v>83</v>
      </c>
      <c r="AY394" s="19" t="s">
        <v>188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19" t="s">
        <v>81</v>
      </c>
      <c r="BK394" s="219">
        <f>ROUND(I394*H394,2)</f>
        <v>0</v>
      </c>
      <c r="BL394" s="19" t="s">
        <v>283</v>
      </c>
      <c r="BM394" s="218" t="s">
        <v>900</v>
      </c>
    </row>
    <row r="395" s="2" customFormat="1" ht="24.15" customHeight="1">
      <c r="A395" s="40"/>
      <c r="B395" s="41"/>
      <c r="C395" s="207" t="s">
        <v>704</v>
      </c>
      <c r="D395" s="207" t="s">
        <v>191</v>
      </c>
      <c r="E395" s="208" t="s">
        <v>902</v>
      </c>
      <c r="F395" s="209" t="s">
        <v>903</v>
      </c>
      <c r="G395" s="210" t="s">
        <v>278</v>
      </c>
      <c r="H395" s="211">
        <v>0.017000000000000001</v>
      </c>
      <c r="I395" s="212"/>
      <c r="J395" s="213">
        <f>ROUND(I395*H395,2)</f>
        <v>0</v>
      </c>
      <c r="K395" s="209" t="s">
        <v>201</v>
      </c>
      <c r="L395" s="46"/>
      <c r="M395" s="214" t="s">
        <v>21</v>
      </c>
      <c r="N395" s="215" t="s">
        <v>44</v>
      </c>
      <c r="O395" s="86"/>
      <c r="P395" s="216">
        <f>O395*H395</f>
        <v>0</v>
      </c>
      <c r="Q395" s="216">
        <v>0</v>
      </c>
      <c r="R395" s="216">
        <f>Q395*H395</f>
        <v>0</v>
      </c>
      <c r="S395" s="216">
        <v>0</v>
      </c>
      <c r="T395" s="217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8" t="s">
        <v>283</v>
      </c>
      <c r="AT395" s="218" t="s">
        <v>191</v>
      </c>
      <c r="AU395" s="218" t="s">
        <v>83</v>
      </c>
      <c r="AY395" s="19" t="s">
        <v>188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19" t="s">
        <v>81</v>
      </c>
      <c r="BK395" s="219">
        <f>ROUND(I395*H395,2)</f>
        <v>0</v>
      </c>
      <c r="BL395" s="19" t="s">
        <v>283</v>
      </c>
      <c r="BM395" s="218" t="s">
        <v>904</v>
      </c>
    </row>
    <row r="396" s="2" customFormat="1">
      <c r="A396" s="40"/>
      <c r="B396" s="41"/>
      <c r="C396" s="42"/>
      <c r="D396" s="220" t="s">
        <v>203</v>
      </c>
      <c r="E396" s="42"/>
      <c r="F396" s="221" t="s">
        <v>905</v>
      </c>
      <c r="G396" s="42"/>
      <c r="H396" s="42"/>
      <c r="I396" s="222"/>
      <c r="J396" s="42"/>
      <c r="K396" s="42"/>
      <c r="L396" s="46"/>
      <c r="M396" s="283"/>
      <c r="N396" s="284"/>
      <c r="O396" s="285"/>
      <c r="P396" s="285"/>
      <c r="Q396" s="285"/>
      <c r="R396" s="285"/>
      <c r="S396" s="285"/>
      <c r="T396" s="286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203</v>
      </c>
      <c r="AU396" s="19" t="s">
        <v>83</v>
      </c>
    </row>
    <row r="397" s="2" customFormat="1" ht="6.96" customHeight="1">
      <c r="A397" s="40"/>
      <c r="B397" s="61"/>
      <c r="C397" s="62"/>
      <c r="D397" s="62"/>
      <c r="E397" s="62"/>
      <c r="F397" s="62"/>
      <c r="G397" s="62"/>
      <c r="H397" s="62"/>
      <c r="I397" s="62"/>
      <c r="J397" s="62"/>
      <c r="K397" s="62"/>
      <c r="L397" s="46"/>
      <c r="M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</row>
  </sheetData>
  <sheetProtection sheet="1" autoFilter="0" formatColumns="0" formatRows="0" objects="1" scenarios="1" spinCount="100000" saltValue="GWJbUSdejBGTRgudTe2QF7IInfneppL/nwfQPFOdfxb0O4CFEWr67Pg8pS9vzDh+4wJwqnrt4PKJfkyDn0WTDA==" hashValue="PckFQXUXBq9/uuB4C8ECvep1rBWER7cMkSuvH2bvIIpKE6FUgoYs0r4FAKSYIFZwB1WX+IpOpDRmIRT0+AYcWw==" algorithmName="SHA-512" password="CC3F"/>
  <autoFilter ref="C88:K39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8" r:id="rId1" display="https://podminky.urs.cz/item/CS_URS_2023_01/941112111"/>
    <hyperlink ref="F103" r:id="rId2" display="https://podminky.urs.cz/item/CS_URS_2023_01/941112211"/>
    <hyperlink ref="F106" r:id="rId3" display="https://podminky.urs.cz/item/CS_URS_2023_01/941112811"/>
    <hyperlink ref="F109" r:id="rId4" display="https://podminky.urs.cz/item/CS_URS_2023_01/944611111"/>
    <hyperlink ref="F113" r:id="rId5" display="https://podminky.urs.cz/item/CS_URS_2023_01/944611211"/>
    <hyperlink ref="F116" r:id="rId6" display="https://podminky.urs.cz/item/CS_URS_2023_01/944611811"/>
    <hyperlink ref="F119" r:id="rId7" display="https://podminky.urs.cz/item/CS_URS_2023_01/949211111"/>
    <hyperlink ref="F123" r:id="rId8" display="https://podminky.urs.cz/item/CS_URS_2023_01/949211112"/>
    <hyperlink ref="F128" r:id="rId9" display="https://podminky.urs.cz/item/CS_URS_2023_01/949211211"/>
    <hyperlink ref="F131" r:id="rId10" display="https://podminky.urs.cz/item/CS_URS_2023_01/949211811"/>
    <hyperlink ref="F134" r:id="rId11" display="https://podminky.urs.cz/item/CS_URS_2023_01/949211812"/>
    <hyperlink ref="F137" r:id="rId12" display="https://podminky.urs.cz/item/CS_URS_2023_01/949411112"/>
    <hyperlink ref="F139" r:id="rId13" display="https://podminky.urs.cz/item/CS_URS_2023_01/949411211"/>
    <hyperlink ref="F142" r:id="rId14" display="https://podminky.urs.cz/item/CS_URS_2023_01/949411812"/>
    <hyperlink ref="F144" r:id="rId15" display="https://podminky.urs.cz/item/CS_URS_2022_02/952901111"/>
    <hyperlink ref="F152" r:id="rId16" display="https://podminky.urs.cz/item/CS_URS_2023_01/965042141"/>
    <hyperlink ref="F156" r:id="rId17" display="https://podminky.urs.cz/item/CS_URS_2023_01/965082941"/>
    <hyperlink ref="F160" r:id="rId18" display="https://podminky.urs.cz/item/CS_URS_2023_01/997013153"/>
    <hyperlink ref="F162" r:id="rId19" display="https://podminky.urs.cz/item/CS_URS_2023_01/997013501"/>
    <hyperlink ref="F164" r:id="rId20" display="https://podminky.urs.cz/item/CS_URS_2023_01/997013509"/>
    <hyperlink ref="F167" r:id="rId21" display="https://podminky.urs.cz/item/CS_URS_2023_01/997013601"/>
    <hyperlink ref="F169" r:id="rId22" display="https://podminky.urs.cz/item/CS_URS_2023_01/997013631"/>
    <hyperlink ref="F172" r:id="rId23" display="https://podminky.urs.cz/item/CS_URS_2023_01/997013645"/>
    <hyperlink ref="F175" r:id="rId24" display="https://podminky.urs.cz/item/CS_URS_2023_01/997013813"/>
    <hyperlink ref="F178" r:id="rId25" display="https://podminky.urs.cz/item/CS_URS_2023_01/997013814"/>
    <hyperlink ref="F181" r:id="rId26" display="https://podminky.urs.cz/item/CS_URS_2023_01/998017002"/>
    <hyperlink ref="F185" r:id="rId27" display="https://podminky.urs.cz/item/CS_URS_2023_01/712311101"/>
    <hyperlink ref="F190" r:id="rId28" display="https://podminky.urs.cz/item/CS_URS_2023_01/712340833"/>
    <hyperlink ref="F193" r:id="rId29" display="https://podminky.urs.cz/item/CS_URS_2023_01/712340834"/>
    <hyperlink ref="F196" r:id="rId30" display="https://podminky.urs.cz/item/CS_URS_2023_01/712341559"/>
    <hyperlink ref="F201" r:id="rId31" display="https://podminky.urs.cz/item/CS_URS_2023_01/712363351"/>
    <hyperlink ref="F209" r:id="rId32" display="https://podminky.urs.cz/item/CS_URS_2023_01/712363352"/>
    <hyperlink ref="F213" r:id="rId33" display="https://podminky.urs.cz/item/CS_URS_2023_01/712363353"/>
    <hyperlink ref="F217" r:id="rId34" display="https://podminky.urs.cz/item/CS_URS_2023_01/712363604"/>
    <hyperlink ref="F228" r:id="rId35" display="https://podminky.urs.cz/item/CS_URS_2023_01/712363605"/>
    <hyperlink ref="F235" r:id="rId36" display="https://podminky.urs.cz/item/CS_URS_2023_01/712363606"/>
    <hyperlink ref="F245" r:id="rId37" display="https://podminky.urs.cz/item/CS_URS_2023_01/712363803"/>
    <hyperlink ref="F251" r:id="rId38" display="https://podminky.urs.cz/item/CS_URS_2023_01/712300854"/>
    <hyperlink ref="F255" r:id="rId39" display="https://podminky.urs.cz/item/CS_URS_2023_01/712391171"/>
    <hyperlink ref="F260" r:id="rId40" display="https://podminky.urs.cz/item/CS_URS_2023_01/712811101"/>
    <hyperlink ref="F265" r:id="rId41" display="https://podminky.urs.cz/item/CS_URS_2023_01/712831101"/>
    <hyperlink ref="F274" r:id="rId42" display="https://podminky.urs.cz/item/CS_URS_2023_01/712840863"/>
    <hyperlink ref="F284" r:id="rId43" display="https://podminky.urs.cz/item/CS_URS_2023_01/712840864"/>
    <hyperlink ref="F287" r:id="rId44" display="https://podminky.urs.cz/item/CS_URS_2023_01/712741559"/>
    <hyperlink ref="F298" r:id="rId45" display="https://podminky.urs.cz/item/CS_URS_2023_01/712841559"/>
    <hyperlink ref="F316" r:id="rId46" display="https://podminky.urs.cz/item/CS_URS_2023_01/712861703"/>
    <hyperlink ref="F327" r:id="rId47" display="https://podminky.urs.cz/item/CS_URS_2023_01/712861803"/>
    <hyperlink ref="F337" r:id="rId48" display="https://podminky.urs.cz/item/CS_URS_2023_01/998712102"/>
    <hyperlink ref="F340" r:id="rId49" display="https://podminky.urs.cz/item/CS_URS_2023_01/713140812"/>
    <hyperlink ref="F349" r:id="rId50" display="https://podminky.urs.cz/item/CS_URS_2023_01/713141151"/>
    <hyperlink ref="F356" r:id="rId51" display="https://podminky.urs.cz/item/CS_URS_2023_01/713141336"/>
    <hyperlink ref="F363" r:id="rId52" display="https://podminky.urs.cz/item/CS_URS_2023_01/998713102"/>
    <hyperlink ref="F366" r:id="rId53" display="https://podminky.urs.cz/item/CS_URS_2023_01/764002811"/>
    <hyperlink ref="F370" r:id="rId54" display="https://podminky.urs.cz/item/CS_URS_2023_01/764002871"/>
    <hyperlink ref="F382" r:id="rId55" display="https://podminky.urs.cz/item/CS_URS_2023_01/998764102"/>
    <hyperlink ref="F388" r:id="rId56" display="https://podminky.urs.cz/item/CS_URS_2023_01/767881112"/>
    <hyperlink ref="F391" r:id="rId57" display="https://podminky.urs.cz/item/CS_URS_2023_01/767881161"/>
    <hyperlink ref="F396" r:id="rId58" display="https://podminky.urs.cz/item/CS_URS_2023_01/998767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MŠ Terronská 20/200, Praha 6 - rekonstrukce střech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114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1151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2. 3. 2023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21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1152</v>
      </c>
      <c r="F15" s="40"/>
      <c r="G15" s="40"/>
      <c r="H15" s="40"/>
      <c r="I15" s="135" t="s">
        <v>29</v>
      </c>
      <c r="J15" s="139" t="s">
        <v>21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30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32</v>
      </c>
      <c r="E20" s="40"/>
      <c r="F20" s="40"/>
      <c r="G20" s="40"/>
      <c r="H20" s="40"/>
      <c r="I20" s="135" t="s">
        <v>27</v>
      </c>
      <c r="J20" s="139" t="s">
        <v>1153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1154</v>
      </c>
      <c r="F21" s="40"/>
      <c r="G21" s="40"/>
      <c r="H21" s="40"/>
      <c r="I21" s="135" t="s">
        <v>29</v>
      </c>
      <c r="J21" s="139" t="s">
        <v>21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27</v>
      </c>
      <c r="J23" s="139" t="s">
        <v>21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1155</v>
      </c>
      <c r="F24" s="40"/>
      <c r="G24" s="40"/>
      <c r="H24" s="40"/>
      <c r="I24" s="135" t="s">
        <v>29</v>
      </c>
      <c r="J24" s="139" t="s">
        <v>21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ROUND((SUM(BE84:BE108)),  2)</f>
        <v>0</v>
      </c>
      <c r="G33" s="40"/>
      <c r="H33" s="40"/>
      <c r="I33" s="151">
        <v>0.20999999999999999</v>
      </c>
      <c r="J33" s="150">
        <f>ROUND(((SUM(BE84:BE108))*I33),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ROUND((SUM(BF84:BF108)),  2)</f>
        <v>0</v>
      </c>
      <c r="G34" s="40"/>
      <c r="H34" s="40"/>
      <c r="I34" s="151">
        <v>0.14999999999999999</v>
      </c>
      <c r="J34" s="150">
        <f>ROUND(((SUM(BF84:BF108))*I34),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ROUND((SUM(BG84:BG108)),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ROUND((SUM(BH84:BH108)),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ROUND((SUM(BI84:BI108)),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156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MŠ Terronská 20/200, Praha 6 - rekonstrukce střech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a ostatní rozpočtové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Terronská 20/200, Praha 6</v>
      </c>
      <c r="G52" s="42"/>
      <c r="H52" s="42"/>
      <c r="I52" s="34" t="s">
        <v>24</v>
      </c>
      <c r="J52" s="74" t="str">
        <f>IF(J12="","",J12)</f>
        <v>2. 3. 2023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ÚMČ Praha 6 - Odbor školství a kultury</v>
      </c>
      <c r="G54" s="42"/>
      <c r="H54" s="42"/>
      <c r="I54" s="34" t="s">
        <v>32</v>
      </c>
      <c r="J54" s="38" t="str">
        <f>E21</f>
        <v>AVEK s.r.o., Prosecká 683/115, 190 00 Praha 9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0.0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Tomáš Vašek, Sněhurčina 710, 460 15 Liberec 15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157</v>
      </c>
      <c r="D57" s="165"/>
      <c r="E57" s="165"/>
      <c r="F57" s="165"/>
      <c r="G57" s="165"/>
      <c r="H57" s="165"/>
      <c r="I57" s="165"/>
      <c r="J57" s="166" t="s">
        <v>158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159</v>
      </c>
    </row>
    <row r="60" s="9" customFormat="1" ht="24.96" customHeight="1">
      <c r="A60" s="9"/>
      <c r="B60" s="168"/>
      <c r="C60" s="169"/>
      <c r="D60" s="170" t="s">
        <v>1156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1157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1158</v>
      </c>
      <c r="E62" s="177"/>
      <c r="F62" s="177"/>
      <c r="G62" s="177"/>
      <c r="H62" s="177"/>
      <c r="I62" s="177"/>
      <c r="J62" s="178">
        <f>J92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1159</v>
      </c>
      <c r="E63" s="177"/>
      <c r="F63" s="177"/>
      <c r="G63" s="177"/>
      <c r="H63" s="177"/>
      <c r="I63" s="177"/>
      <c r="J63" s="178">
        <f>J102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1160</v>
      </c>
      <c r="E64" s="177"/>
      <c r="F64" s="177"/>
      <c r="G64" s="177"/>
      <c r="H64" s="177"/>
      <c r="I64" s="177"/>
      <c r="J64" s="178">
        <f>J105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173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3" t="str">
        <f>E7</f>
        <v>MŠ Terronská 20/200, Praha 6 - rekonstrukce střech</v>
      </c>
      <c r="F74" s="34"/>
      <c r="G74" s="34"/>
      <c r="H74" s="34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114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VRN - Vedlejší a ostatní rozpočtové náklady</v>
      </c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Terronská 20/200, Praha 6</v>
      </c>
      <c r="G78" s="42"/>
      <c r="H78" s="42"/>
      <c r="I78" s="34" t="s">
        <v>24</v>
      </c>
      <c r="J78" s="74" t="str">
        <f>IF(J12="","",J12)</f>
        <v>2. 3. 2023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26</v>
      </c>
      <c r="D80" s="42"/>
      <c r="E80" s="42"/>
      <c r="F80" s="29" t="str">
        <f>E15</f>
        <v>ÚMČ Praha 6 - Odbor školství a kultury</v>
      </c>
      <c r="G80" s="42"/>
      <c r="H80" s="42"/>
      <c r="I80" s="34" t="s">
        <v>32</v>
      </c>
      <c r="J80" s="38" t="str">
        <f>E21</f>
        <v>AVEK s.r.o., Prosecká 683/115, 190 00 Praha 9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30</v>
      </c>
      <c r="D81" s="42"/>
      <c r="E81" s="42"/>
      <c r="F81" s="29" t="str">
        <f>IF(E18="","",E18)</f>
        <v>Vyplň údaj</v>
      </c>
      <c r="G81" s="42"/>
      <c r="H81" s="42"/>
      <c r="I81" s="34" t="s">
        <v>35</v>
      </c>
      <c r="J81" s="38" t="str">
        <f>E24</f>
        <v>Tomáš Vašek, Sněhurčina 710, 460 15 Liberec 15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0"/>
      <c r="B83" s="181"/>
      <c r="C83" s="182" t="s">
        <v>174</v>
      </c>
      <c r="D83" s="183" t="s">
        <v>58</v>
      </c>
      <c r="E83" s="183" t="s">
        <v>54</v>
      </c>
      <c r="F83" s="183" t="s">
        <v>55</v>
      </c>
      <c r="G83" s="183" t="s">
        <v>175</v>
      </c>
      <c r="H83" s="183" t="s">
        <v>176</v>
      </c>
      <c r="I83" s="183" t="s">
        <v>177</v>
      </c>
      <c r="J83" s="183" t="s">
        <v>158</v>
      </c>
      <c r="K83" s="184" t="s">
        <v>178</v>
      </c>
      <c r="L83" s="185"/>
      <c r="M83" s="94" t="s">
        <v>21</v>
      </c>
      <c r="N83" s="95" t="s">
        <v>43</v>
      </c>
      <c r="O83" s="95" t="s">
        <v>179</v>
      </c>
      <c r="P83" s="95" t="s">
        <v>180</v>
      </c>
      <c r="Q83" s="95" t="s">
        <v>181</v>
      </c>
      <c r="R83" s="95" t="s">
        <v>182</v>
      </c>
      <c r="S83" s="95" t="s">
        <v>183</v>
      </c>
      <c r="T83" s="96" t="s">
        <v>184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0"/>
      <c r="B84" s="41"/>
      <c r="C84" s="101" t="s">
        <v>185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</f>
        <v>0</v>
      </c>
      <c r="Q84" s="98"/>
      <c r="R84" s="188">
        <f>R85</f>
        <v>0</v>
      </c>
      <c r="S84" s="98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72</v>
      </c>
      <c r="AU84" s="19" t="s">
        <v>159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72</v>
      </c>
      <c r="E85" s="194" t="s">
        <v>90</v>
      </c>
      <c r="F85" s="194" t="s">
        <v>1161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P86+P92+P102+P105</f>
        <v>0</v>
      </c>
      <c r="Q85" s="199"/>
      <c r="R85" s="200">
        <f>R86+R92+R102+R105</f>
        <v>0</v>
      </c>
      <c r="S85" s="199"/>
      <c r="T85" s="201">
        <f>T86+T92+T102+T105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219</v>
      </c>
      <c r="AT85" s="203" t="s">
        <v>72</v>
      </c>
      <c r="AU85" s="203" t="s">
        <v>73</v>
      </c>
      <c r="AY85" s="202" t="s">
        <v>188</v>
      </c>
      <c r="BK85" s="204">
        <f>BK86+BK92+BK102+BK105</f>
        <v>0</v>
      </c>
    </row>
    <row r="86" s="12" customFormat="1" ht="22.8" customHeight="1">
      <c r="A86" s="12"/>
      <c r="B86" s="191"/>
      <c r="C86" s="192"/>
      <c r="D86" s="193" t="s">
        <v>72</v>
      </c>
      <c r="E86" s="205" t="s">
        <v>1162</v>
      </c>
      <c r="F86" s="205" t="s">
        <v>1163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SUM(P87:P91)</f>
        <v>0</v>
      </c>
      <c r="Q86" s="199"/>
      <c r="R86" s="200">
        <f>SUM(R87:R91)</f>
        <v>0</v>
      </c>
      <c r="S86" s="199"/>
      <c r="T86" s="201">
        <f>SUM(T87:T91)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219</v>
      </c>
      <c r="AT86" s="203" t="s">
        <v>72</v>
      </c>
      <c r="AU86" s="203" t="s">
        <v>81</v>
      </c>
      <c r="AY86" s="202" t="s">
        <v>188</v>
      </c>
      <c r="BK86" s="204">
        <f>SUM(BK87:BK91)</f>
        <v>0</v>
      </c>
    </row>
    <row r="87" s="2" customFormat="1" ht="16.5" customHeight="1">
      <c r="A87" s="40"/>
      <c r="B87" s="41"/>
      <c r="C87" s="207" t="s">
        <v>81</v>
      </c>
      <c r="D87" s="207" t="s">
        <v>191</v>
      </c>
      <c r="E87" s="208" t="s">
        <v>1164</v>
      </c>
      <c r="F87" s="209" t="s">
        <v>1165</v>
      </c>
      <c r="G87" s="210" t="s">
        <v>410</v>
      </c>
      <c r="H87" s="211">
        <v>1</v>
      </c>
      <c r="I87" s="212"/>
      <c r="J87" s="213">
        <f>ROUND(I87*H87,2)</f>
        <v>0</v>
      </c>
      <c r="K87" s="209" t="s">
        <v>201</v>
      </c>
      <c r="L87" s="46"/>
      <c r="M87" s="214" t="s">
        <v>21</v>
      </c>
      <c r="N87" s="215" t="s">
        <v>44</v>
      </c>
      <c r="O87" s="86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1166</v>
      </c>
      <c r="AT87" s="218" t="s">
        <v>191</v>
      </c>
      <c r="AU87" s="218" t="s">
        <v>83</v>
      </c>
      <c r="AY87" s="19" t="s">
        <v>188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81</v>
      </c>
      <c r="BK87" s="219">
        <f>ROUND(I87*H87,2)</f>
        <v>0</v>
      </c>
      <c r="BL87" s="19" t="s">
        <v>1166</v>
      </c>
      <c r="BM87" s="218" t="s">
        <v>1167</v>
      </c>
    </row>
    <row r="88" s="2" customFormat="1">
      <c r="A88" s="40"/>
      <c r="B88" s="41"/>
      <c r="C88" s="42"/>
      <c r="D88" s="220" t="s">
        <v>203</v>
      </c>
      <c r="E88" s="42"/>
      <c r="F88" s="221" t="s">
        <v>1168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203</v>
      </c>
      <c r="AU88" s="19" t="s">
        <v>83</v>
      </c>
    </row>
    <row r="89" s="2" customFormat="1">
      <c r="A89" s="40"/>
      <c r="B89" s="41"/>
      <c r="C89" s="42"/>
      <c r="D89" s="227" t="s">
        <v>223</v>
      </c>
      <c r="E89" s="42"/>
      <c r="F89" s="257" t="s">
        <v>1169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223</v>
      </c>
      <c r="AU89" s="19" t="s">
        <v>83</v>
      </c>
    </row>
    <row r="90" s="2" customFormat="1" ht="16.5" customHeight="1">
      <c r="A90" s="40"/>
      <c r="B90" s="41"/>
      <c r="C90" s="207" t="s">
        <v>83</v>
      </c>
      <c r="D90" s="207" t="s">
        <v>191</v>
      </c>
      <c r="E90" s="208" t="s">
        <v>1170</v>
      </c>
      <c r="F90" s="209" t="s">
        <v>1171</v>
      </c>
      <c r="G90" s="210" t="s">
        <v>410</v>
      </c>
      <c r="H90" s="211">
        <v>1</v>
      </c>
      <c r="I90" s="212"/>
      <c r="J90" s="213">
        <f>ROUND(I90*H90,2)</f>
        <v>0</v>
      </c>
      <c r="K90" s="209" t="s">
        <v>21</v>
      </c>
      <c r="L90" s="46"/>
      <c r="M90" s="214" t="s">
        <v>21</v>
      </c>
      <c r="N90" s="215" t="s">
        <v>44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1166</v>
      </c>
      <c r="AT90" s="218" t="s">
        <v>191</v>
      </c>
      <c r="AU90" s="218" t="s">
        <v>83</v>
      </c>
      <c r="AY90" s="19" t="s">
        <v>188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81</v>
      </c>
      <c r="BK90" s="219">
        <f>ROUND(I90*H90,2)</f>
        <v>0</v>
      </c>
      <c r="BL90" s="19" t="s">
        <v>1166</v>
      </c>
      <c r="BM90" s="218" t="s">
        <v>1172</v>
      </c>
    </row>
    <row r="91" s="2" customFormat="1">
      <c r="A91" s="40"/>
      <c r="B91" s="41"/>
      <c r="C91" s="42"/>
      <c r="D91" s="227" t="s">
        <v>223</v>
      </c>
      <c r="E91" s="42"/>
      <c r="F91" s="257" t="s">
        <v>1173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223</v>
      </c>
      <c r="AU91" s="19" t="s">
        <v>83</v>
      </c>
    </row>
    <row r="92" s="12" customFormat="1" ht="22.8" customHeight="1">
      <c r="A92" s="12"/>
      <c r="B92" s="191"/>
      <c r="C92" s="192"/>
      <c r="D92" s="193" t="s">
        <v>72</v>
      </c>
      <c r="E92" s="205" t="s">
        <v>1174</v>
      </c>
      <c r="F92" s="205" t="s">
        <v>1175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SUM(P93:P101)</f>
        <v>0</v>
      </c>
      <c r="Q92" s="199"/>
      <c r="R92" s="200">
        <f>SUM(R93:R101)</f>
        <v>0</v>
      </c>
      <c r="S92" s="199"/>
      <c r="T92" s="201">
        <f>SUM(T93:T101)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219</v>
      </c>
      <c r="AT92" s="203" t="s">
        <v>72</v>
      </c>
      <c r="AU92" s="203" t="s">
        <v>81</v>
      </c>
      <c r="AY92" s="202" t="s">
        <v>188</v>
      </c>
      <c r="BK92" s="204">
        <f>SUM(BK93:BK101)</f>
        <v>0</v>
      </c>
    </row>
    <row r="93" s="2" customFormat="1" ht="16.5" customHeight="1">
      <c r="A93" s="40"/>
      <c r="B93" s="41"/>
      <c r="C93" s="207" t="s">
        <v>189</v>
      </c>
      <c r="D93" s="207" t="s">
        <v>191</v>
      </c>
      <c r="E93" s="208" t="s">
        <v>1176</v>
      </c>
      <c r="F93" s="209" t="s">
        <v>1175</v>
      </c>
      <c r="G93" s="210" t="s">
        <v>410</v>
      </c>
      <c r="H93" s="211">
        <v>1</v>
      </c>
      <c r="I93" s="212"/>
      <c r="J93" s="213">
        <f>ROUND(I93*H93,2)</f>
        <v>0</v>
      </c>
      <c r="K93" s="209" t="s">
        <v>201</v>
      </c>
      <c r="L93" s="46"/>
      <c r="M93" s="214" t="s">
        <v>21</v>
      </c>
      <c r="N93" s="215" t="s">
        <v>44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1166</v>
      </c>
      <c r="AT93" s="218" t="s">
        <v>191</v>
      </c>
      <c r="AU93" s="218" t="s">
        <v>83</v>
      </c>
      <c r="AY93" s="19" t="s">
        <v>188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81</v>
      </c>
      <c r="BK93" s="219">
        <f>ROUND(I93*H93,2)</f>
        <v>0</v>
      </c>
      <c r="BL93" s="19" t="s">
        <v>1166</v>
      </c>
      <c r="BM93" s="218" t="s">
        <v>1177</v>
      </c>
    </row>
    <row r="94" s="2" customFormat="1">
      <c r="A94" s="40"/>
      <c r="B94" s="41"/>
      <c r="C94" s="42"/>
      <c r="D94" s="220" t="s">
        <v>203</v>
      </c>
      <c r="E94" s="42"/>
      <c r="F94" s="221" t="s">
        <v>1178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203</v>
      </c>
      <c r="AU94" s="19" t="s">
        <v>83</v>
      </c>
    </row>
    <row r="95" s="2" customFormat="1">
      <c r="A95" s="40"/>
      <c r="B95" s="41"/>
      <c r="C95" s="42"/>
      <c r="D95" s="227" t="s">
        <v>223</v>
      </c>
      <c r="E95" s="42"/>
      <c r="F95" s="257" t="s">
        <v>1179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223</v>
      </c>
      <c r="AU95" s="19" t="s">
        <v>83</v>
      </c>
    </row>
    <row r="96" s="2" customFormat="1" ht="16.5" customHeight="1">
      <c r="A96" s="40"/>
      <c r="B96" s="41"/>
      <c r="C96" s="207" t="s">
        <v>195</v>
      </c>
      <c r="D96" s="207" t="s">
        <v>191</v>
      </c>
      <c r="E96" s="208" t="s">
        <v>1180</v>
      </c>
      <c r="F96" s="209" t="s">
        <v>1181</v>
      </c>
      <c r="G96" s="210" t="s">
        <v>410</v>
      </c>
      <c r="H96" s="211">
        <v>1</v>
      </c>
      <c r="I96" s="212"/>
      <c r="J96" s="213">
        <f>ROUND(I96*H96,2)</f>
        <v>0</v>
      </c>
      <c r="K96" s="209" t="s">
        <v>201</v>
      </c>
      <c r="L96" s="46"/>
      <c r="M96" s="214" t="s">
        <v>21</v>
      </c>
      <c r="N96" s="215" t="s">
        <v>44</v>
      </c>
      <c r="O96" s="86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1166</v>
      </c>
      <c r="AT96" s="218" t="s">
        <v>191</v>
      </c>
      <c r="AU96" s="218" t="s">
        <v>83</v>
      </c>
      <c r="AY96" s="19" t="s">
        <v>188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81</v>
      </c>
      <c r="BK96" s="219">
        <f>ROUND(I96*H96,2)</f>
        <v>0</v>
      </c>
      <c r="BL96" s="19" t="s">
        <v>1166</v>
      </c>
      <c r="BM96" s="218" t="s">
        <v>1182</v>
      </c>
    </row>
    <row r="97" s="2" customFormat="1">
      <c r="A97" s="40"/>
      <c r="B97" s="41"/>
      <c r="C97" s="42"/>
      <c r="D97" s="220" t="s">
        <v>203</v>
      </c>
      <c r="E97" s="42"/>
      <c r="F97" s="221" t="s">
        <v>1183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203</v>
      </c>
      <c r="AU97" s="19" t="s">
        <v>83</v>
      </c>
    </row>
    <row r="98" s="2" customFormat="1" ht="16.5" customHeight="1">
      <c r="A98" s="40"/>
      <c r="B98" s="41"/>
      <c r="C98" s="207" t="s">
        <v>219</v>
      </c>
      <c r="D98" s="207" t="s">
        <v>191</v>
      </c>
      <c r="E98" s="208" t="s">
        <v>1184</v>
      </c>
      <c r="F98" s="209" t="s">
        <v>1185</v>
      </c>
      <c r="G98" s="210" t="s">
        <v>410</v>
      </c>
      <c r="H98" s="211">
        <v>1</v>
      </c>
      <c r="I98" s="212"/>
      <c r="J98" s="213">
        <f>ROUND(I98*H98,2)</f>
        <v>0</v>
      </c>
      <c r="K98" s="209" t="s">
        <v>201</v>
      </c>
      <c r="L98" s="46"/>
      <c r="M98" s="214" t="s">
        <v>21</v>
      </c>
      <c r="N98" s="215" t="s">
        <v>44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1166</v>
      </c>
      <c r="AT98" s="218" t="s">
        <v>191</v>
      </c>
      <c r="AU98" s="218" t="s">
        <v>83</v>
      </c>
      <c r="AY98" s="19" t="s">
        <v>188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81</v>
      </c>
      <c r="BK98" s="219">
        <f>ROUND(I98*H98,2)</f>
        <v>0</v>
      </c>
      <c r="BL98" s="19" t="s">
        <v>1166</v>
      </c>
      <c r="BM98" s="218" t="s">
        <v>1186</v>
      </c>
    </row>
    <row r="99" s="2" customFormat="1">
      <c r="A99" s="40"/>
      <c r="B99" s="41"/>
      <c r="C99" s="42"/>
      <c r="D99" s="220" t="s">
        <v>203</v>
      </c>
      <c r="E99" s="42"/>
      <c r="F99" s="221" t="s">
        <v>1187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203</v>
      </c>
      <c r="AU99" s="19" t="s">
        <v>83</v>
      </c>
    </row>
    <row r="100" s="2" customFormat="1" ht="16.5" customHeight="1">
      <c r="A100" s="40"/>
      <c r="B100" s="41"/>
      <c r="C100" s="207" t="s">
        <v>197</v>
      </c>
      <c r="D100" s="207" t="s">
        <v>191</v>
      </c>
      <c r="E100" s="208" t="s">
        <v>1188</v>
      </c>
      <c r="F100" s="209" t="s">
        <v>1189</v>
      </c>
      <c r="G100" s="210" t="s">
        <v>410</v>
      </c>
      <c r="H100" s="211">
        <v>3</v>
      </c>
      <c r="I100" s="212"/>
      <c r="J100" s="213">
        <f>ROUND(I100*H100,2)</f>
        <v>0</v>
      </c>
      <c r="K100" s="209" t="s">
        <v>201</v>
      </c>
      <c r="L100" s="46"/>
      <c r="M100" s="214" t="s">
        <v>21</v>
      </c>
      <c r="N100" s="215" t="s">
        <v>44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1166</v>
      </c>
      <c r="AT100" s="218" t="s">
        <v>191</v>
      </c>
      <c r="AU100" s="218" t="s">
        <v>83</v>
      </c>
      <c r="AY100" s="19" t="s">
        <v>188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81</v>
      </c>
      <c r="BK100" s="219">
        <f>ROUND(I100*H100,2)</f>
        <v>0</v>
      </c>
      <c r="BL100" s="19" t="s">
        <v>1166</v>
      </c>
      <c r="BM100" s="218" t="s">
        <v>1190</v>
      </c>
    </row>
    <row r="101" s="2" customFormat="1">
      <c r="A101" s="40"/>
      <c r="B101" s="41"/>
      <c r="C101" s="42"/>
      <c r="D101" s="220" t="s">
        <v>203</v>
      </c>
      <c r="E101" s="42"/>
      <c r="F101" s="221" t="s">
        <v>1191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203</v>
      </c>
      <c r="AU101" s="19" t="s">
        <v>83</v>
      </c>
    </row>
    <row r="102" s="12" customFormat="1" ht="22.8" customHeight="1">
      <c r="A102" s="12"/>
      <c r="B102" s="191"/>
      <c r="C102" s="192"/>
      <c r="D102" s="193" t="s">
        <v>72</v>
      </c>
      <c r="E102" s="205" t="s">
        <v>1192</v>
      </c>
      <c r="F102" s="205" t="s">
        <v>1193</v>
      </c>
      <c r="G102" s="192"/>
      <c r="H102" s="192"/>
      <c r="I102" s="195"/>
      <c r="J102" s="206">
        <f>BK102</f>
        <v>0</v>
      </c>
      <c r="K102" s="192"/>
      <c r="L102" s="197"/>
      <c r="M102" s="198"/>
      <c r="N102" s="199"/>
      <c r="O102" s="199"/>
      <c r="P102" s="200">
        <f>SUM(P103:P104)</f>
        <v>0</v>
      </c>
      <c r="Q102" s="199"/>
      <c r="R102" s="200">
        <f>SUM(R103:R104)</f>
        <v>0</v>
      </c>
      <c r="S102" s="199"/>
      <c r="T102" s="201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2" t="s">
        <v>219</v>
      </c>
      <c r="AT102" s="203" t="s">
        <v>72</v>
      </c>
      <c r="AU102" s="203" t="s">
        <v>81</v>
      </c>
      <c r="AY102" s="202" t="s">
        <v>188</v>
      </c>
      <c r="BK102" s="204">
        <f>SUM(BK103:BK104)</f>
        <v>0</v>
      </c>
    </row>
    <row r="103" s="2" customFormat="1" ht="16.5" customHeight="1">
      <c r="A103" s="40"/>
      <c r="B103" s="41"/>
      <c r="C103" s="207" t="s">
        <v>230</v>
      </c>
      <c r="D103" s="207" t="s">
        <v>191</v>
      </c>
      <c r="E103" s="208" t="s">
        <v>1194</v>
      </c>
      <c r="F103" s="209" t="s">
        <v>1195</v>
      </c>
      <c r="G103" s="210" t="s">
        <v>410</v>
      </c>
      <c r="H103" s="211">
        <v>1</v>
      </c>
      <c r="I103" s="212"/>
      <c r="J103" s="213">
        <f>ROUND(I103*H103,2)</f>
        <v>0</v>
      </c>
      <c r="K103" s="209" t="s">
        <v>201</v>
      </c>
      <c r="L103" s="46"/>
      <c r="M103" s="214" t="s">
        <v>21</v>
      </c>
      <c r="N103" s="215" t="s">
        <v>44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1166</v>
      </c>
      <c r="AT103" s="218" t="s">
        <v>191</v>
      </c>
      <c r="AU103" s="218" t="s">
        <v>83</v>
      </c>
      <c r="AY103" s="19" t="s">
        <v>188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81</v>
      </c>
      <c r="BK103" s="219">
        <f>ROUND(I103*H103,2)</f>
        <v>0</v>
      </c>
      <c r="BL103" s="19" t="s">
        <v>1166</v>
      </c>
      <c r="BM103" s="218" t="s">
        <v>1196</v>
      </c>
    </row>
    <row r="104" s="2" customFormat="1">
      <c r="A104" s="40"/>
      <c r="B104" s="41"/>
      <c r="C104" s="42"/>
      <c r="D104" s="220" t="s">
        <v>203</v>
      </c>
      <c r="E104" s="42"/>
      <c r="F104" s="221" t="s">
        <v>1197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203</v>
      </c>
      <c r="AU104" s="19" t="s">
        <v>83</v>
      </c>
    </row>
    <row r="105" s="12" customFormat="1" ht="22.8" customHeight="1">
      <c r="A105" s="12"/>
      <c r="B105" s="191"/>
      <c r="C105" s="192"/>
      <c r="D105" s="193" t="s">
        <v>72</v>
      </c>
      <c r="E105" s="205" t="s">
        <v>1198</v>
      </c>
      <c r="F105" s="205" t="s">
        <v>1199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SUM(P106:P108)</f>
        <v>0</v>
      </c>
      <c r="Q105" s="199"/>
      <c r="R105" s="200">
        <f>SUM(R106:R108)</f>
        <v>0</v>
      </c>
      <c r="S105" s="199"/>
      <c r="T105" s="201">
        <f>SUM(T106:T108)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219</v>
      </c>
      <c r="AT105" s="203" t="s">
        <v>72</v>
      </c>
      <c r="AU105" s="203" t="s">
        <v>81</v>
      </c>
      <c r="AY105" s="202" t="s">
        <v>188</v>
      </c>
      <c r="BK105" s="204">
        <f>SUM(BK106:BK108)</f>
        <v>0</v>
      </c>
    </row>
    <row r="106" s="2" customFormat="1" ht="16.5" customHeight="1">
      <c r="A106" s="40"/>
      <c r="B106" s="41"/>
      <c r="C106" s="207" t="s">
        <v>210</v>
      </c>
      <c r="D106" s="207" t="s">
        <v>191</v>
      </c>
      <c r="E106" s="208" t="s">
        <v>1200</v>
      </c>
      <c r="F106" s="209" t="s">
        <v>1201</v>
      </c>
      <c r="G106" s="210" t="s">
        <v>410</v>
      </c>
      <c r="H106" s="211">
        <v>1</v>
      </c>
      <c r="I106" s="212"/>
      <c r="J106" s="213">
        <f>ROUND(I106*H106,2)</f>
        <v>0</v>
      </c>
      <c r="K106" s="209" t="s">
        <v>201</v>
      </c>
      <c r="L106" s="46"/>
      <c r="M106" s="214" t="s">
        <v>21</v>
      </c>
      <c r="N106" s="215" t="s">
        <v>44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1166</v>
      </c>
      <c r="AT106" s="218" t="s">
        <v>191</v>
      </c>
      <c r="AU106" s="218" t="s">
        <v>83</v>
      </c>
      <c r="AY106" s="19" t="s">
        <v>188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81</v>
      </c>
      <c r="BK106" s="219">
        <f>ROUND(I106*H106,2)</f>
        <v>0</v>
      </c>
      <c r="BL106" s="19" t="s">
        <v>1166</v>
      </c>
      <c r="BM106" s="218" t="s">
        <v>1202</v>
      </c>
    </row>
    <row r="107" s="2" customFormat="1">
      <c r="A107" s="40"/>
      <c r="B107" s="41"/>
      <c r="C107" s="42"/>
      <c r="D107" s="220" t="s">
        <v>203</v>
      </c>
      <c r="E107" s="42"/>
      <c r="F107" s="221" t="s">
        <v>1203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203</v>
      </c>
      <c r="AU107" s="19" t="s">
        <v>83</v>
      </c>
    </row>
    <row r="108" s="2" customFormat="1">
      <c r="A108" s="40"/>
      <c r="B108" s="41"/>
      <c r="C108" s="42"/>
      <c r="D108" s="227" t="s">
        <v>223</v>
      </c>
      <c r="E108" s="42"/>
      <c r="F108" s="257" t="s">
        <v>1204</v>
      </c>
      <c r="G108" s="42"/>
      <c r="H108" s="42"/>
      <c r="I108" s="222"/>
      <c r="J108" s="42"/>
      <c r="K108" s="42"/>
      <c r="L108" s="46"/>
      <c r="M108" s="283"/>
      <c r="N108" s="284"/>
      <c r="O108" s="285"/>
      <c r="P108" s="285"/>
      <c r="Q108" s="285"/>
      <c r="R108" s="285"/>
      <c r="S108" s="285"/>
      <c r="T108" s="286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223</v>
      </c>
      <c r="AU108" s="19" t="s">
        <v>83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+U4v9k9JpKJWGS4T+d6VBMh/IMfi/iy1lSo86uV5RfM6RVALS2zSxPBDqJqx0EbChMX/nCpM4bQm4+5RvSm+GA==" hashValue="7CWEfppKq4AcG9oLV/zGYw3HvIGYpdavFyy+PcPQmJZ7h/RYIV7Th+3z+2ZEcagyxVzvyYlEbrK/IhKxPnJO+A==" algorithmName="SHA-512" password="CC3F"/>
  <autoFilter ref="C83:K10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1/013254000"/>
    <hyperlink ref="F94" r:id="rId2" display="https://podminky.urs.cz/item/CS_URS_2023_01/030001000"/>
    <hyperlink ref="F97" r:id="rId3" display="https://podminky.urs.cz/item/CS_URS_2023_01/039002000"/>
    <hyperlink ref="F99" r:id="rId4" display="https://podminky.urs.cz/item/CS_URS_2023_01/039002000.1"/>
    <hyperlink ref="F101" r:id="rId5" display="https://podminky.urs.cz/item/CS_URS_2023_01/03990010.1"/>
    <hyperlink ref="F104" r:id="rId6" display="https://podminky.urs.cz/item/CS_URS_2023_01/045002000"/>
    <hyperlink ref="F107" r:id="rId7" display="https://podminky.urs.cz/item/CS_URS_2023_01/07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1205</v>
      </c>
      <c r="H4" s="22"/>
    </row>
    <row r="5" s="1" customFormat="1" ht="12" customHeight="1">
      <c r="B5" s="22"/>
      <c r="C5" s="287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88" t="s">
        <v>16</v>
      </c>
      <c r="D6" s="289" t="s">
        <v>17</v>
      </c>
      <c r="E6" s="1"/>
      <c r="F6" s="1"/>
      <c r="H6" s="22"/>
    </row>
    <row r="7" s="1" customFormat="1" ht="16.5" customHeight="1">
      <c r="B7" s="22"/>
      <c r="C7" s="135" t="s">
        <v>24</v>
      </c>
      <c r="D7" s="140" t="str">
        <f>'Rekapitulace stavby'!AN8</f>
        <v>2. 3. 2023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90"/>
      <c r="C9" s="291" t="s">
        <v>54</v>
      </c>
      <c r="D9" s="292" t="s">
        <v>55</v>
      </c>
      <c r="E9" s="292" t="s">
        <v>175</v>
      </c>
      <c r="F9" s="293" t="s">
        <v>1206</v>
      </c>
      <c r="G9" s="180"/>
      <c r="H9" s="290"/>
    </row>
    <row r="10" s="2" customFormat="1" ht="26.4" customHeight="1">
      <c r="A10" s="40"/>
      <c r="B10" s="46"/>
      <c r="C10" s="294" t="s">
        <v>1207</v>
      </c>
      <c r="D10" s="294" t="s">
        <v>79</v>
      </c>
      <c r="E10" s="40"/>
      <c r="F10" s="40"/>
      <c r="G10" s="40"/>
      <c r="H10" s="46"/>
    </row>
    <row r="11" s="2" customFormat="1" ht="16.8" customHeight="1">
      <c r="A11" s="40"/>
      <c r="B11" s="46"/>
      <c r="C11" s="295" t="s">
        <v>135</v>
      </c>
      <c r="D11" s="296" t="s">
        <v>136</v>
      </c>
      <c r="E11" s="297" t="s">
        <v>96</v>
      </c>
      <c r="F11" s="298">
        <v>3.1200000000000001</v>
      </c>
      <c r="G11" s="40"/>
      <c r="H11" s="46"/>
    </row>
    <row r="12" s="2" customFormat="1" ht="16.8" customHeight="1">
      <c r="A12" s="40"/>
      <c r="B12" s="46"/>
      <c r="C12" s="299" t="s">
        <v>21</v>
      </c>
      <c r="D12" s="299" t="s">
        <v>293</v>
      </c>
      <c r="E12" s="19" t="s">
        <v>21</v>
      </c>
      <c r="F12" s="300">
        <v>3.1200000000000001</v>
      </c>
      <c r="G12" s="40"/>
      <c r="H12" s="46"/>
    </row>
    <row r="13" s="2" customFormat="1" ht="16.8" customHeight="1">
      <c r="A13" s="40"/>
      <c r="B13" s="46"/>
      <c r="C13" s="299" t="s">
        <v>135</v>
      </c>
      <c r="D13" s="299" t="s">
        <v>294</v>
      </c>
      <c r="E13" s="19" t="s">
        <v>21</v>
      </c>
      <c r="F13" s="300">
        <v>3.1200000000000001</v>
      </c>
      <c r="G13" s="40"/>
      <c r="H13" s="46"/>
    </row>
    <row r="14" s="2" customFormat="1" ht="16.8" customHeight="1">
      <c r="A14" s="40"/>
      <c r="B14" s="46"/>
      <c r="C14" s="301" t="s">
        <v>1208</v>
      </c>
      <c r="D14" s="40"/>
      <c r="E14" s="40"/>
      <c r="F14" s="40"/>
      <c r="G14" s="40"/>
      <c r="H14" s="46"/>
    </row>
    <row r="15" s="2" customFormat="1" ht="16.8" customHeight="1">
      <c r="A15" s="40"/>
      <c r="B15" s="46"/>
      <c r="C15" s="299" t="s">
        <v>289</v>
      </c>
      <c r="D15" s="299" t="s">
        <v>290</v>
      </c>
      <c r="E15" s="19" t="s">
        <v>96</v>
      </c>
      <c r="F15" s="300">
        <v>3.1200000000000001</v>
      </c>
      <c r="G15" s="40"/>
      <c r="H15" s="46"/>
    </row>
    <row r="16" s="2" customFormat="1" ht="16.8" customHeight="1">
      <c r="A16" s="40"/>
      <c r="B16" s="46"/>
      <c r="C16" s="299" t="s">
        <v>548</v>
      </c>
      <c r="D16" s="299" t="s">
        <v>1209</v>
      </c>
      <c r="E16" s="19" t="s">
        <v>96</v>
      </c>
      <c r="F16" s="300">
        <v>3.1200000000000001</v>
      </c>
      <c r="G16" s="40"/>
      <c r="H16" s="46"/>
    </row>
    <row r="17" s="2" customFormat="1" ht="16.8" customHeight="1">
      <c r="A17" s="40"/>
      <c r="B17" s="46"/>
      <c r="C17" s="299" t="s">
        <v>655</v>
      </c>
      <c r="D17" s="299" t="s">
        <v>1210</v>
      </c>
      <c r="E17" s="19" t="s">
        <v>96</v>
      </c>
      <c r="F17" s="300">
        <v>3.1200000000000001</v>
      </c>
      <c r="G17" s="40"/>
      <c r="H17" s="46"/>
    </row>
    <row r="18" s="2" customFormat="1" ht="16.8" customHeight="1">
      <c r="A18" s="40"/>
      <c r="B18" s="46"/>
      <c r="C18" s="299" t="s">
        <v>554</v>
      </c>
      <c r="D18" s="299" t="s">
        <v>555</v>
      </c>
      <c r="E18" s="19" t="s">
        <v>96</v>
      </c>
      <c r="F18" s="300">
        <v>3.5880000000000001</v>
      </c>
      <c r="G18" s="40"/>
      <c r="H18" s="46"/>
    </row>
    <row r="19" s="2" customFormat="1" ht="16.8" customHeight="1">
      <c r="A19" s="40"/>
      <c r="B19" s="46"/>
      <c r="C19" s="299" t="s">
        <v>651</v>
      </c>
      <c r="D19" s="299" t="s">
        <v>652</v>
      </c>
      <c r="E19" s="19" t="s">
        <v>96</v>
      </c>
      <c r="F19" s="300">
        <v>3.5880000000000001</v>
      </c>
      <c r="G19" s="40"/>
      <c r="H19" s="46"/>
    </row>
    <row r="20" s="2" customFormat="1" ht="16.8" customHeight="1">
      <c r="A20" s="40"/>
      <c r="B20" s="46"/>
      <c r="C20" s="295" t="s">
        <v>637</v>
      </c>
      <c r="D20" s="296" t="s">
        <v>1211</v>
      </c>
      <c r="E20" s="297" t="s">
        <v>96</v>
      </c>
      <c r="F20" s="298">
        <v>398.65899999999999</v>
      </c>
      <c r="G20" s="40"/>
      <c r="H20" s="46"/>
    </row>
    <row r="21" s="2" customFormat="1" ht="16.8" customHeight="1">
      <c r="A21" s="40"/>
      <c r="B21" s="46"/>
      <c r="C21" s="299" t="s">
        <v>21</v>
      </c>
      <c r="D21" s="299" t="s">
        <v>594</v>
      </c>
      <c r="E21" s="19" t="s">
        <v>21</v>
      </c>
      <c r="F21" s="300">
        <v>435.464</v>
      </c>
      <c r="G21" s="40"/>
      <c r="H21" s="46"/>
    </row>
    <row r="22" s="2" customFormat="1" ht="16.8" customHeight="1">
      <c r="A22" s="40"/>
      <c r="B22" s="46"/>
      <c r="C22" s="299" t="s">
        <v>21</v>
      </c>
      <c r="D22" s="299" t="s">
        <v>595</v>
      </c>
      <c r="E22" s="19" t="s">
        <v>21</v>
      </c>
      <c r="F22" s="300">
        <v>-30.713999999999999</v>
      </c>
      <c r="G22" s="40"/>
      <c r="H22" s="46"/>
    </row>
    <row r="23" s="2" customFormat="1" ht="16.8" customHeight="1">
      <c r="A23" s="40"/>
      <c r="B23" s="46"/>
      <c r="C23" s="299" t="s">
        <v>21</v>
      </c>
      <c r="D23" s="299" t="s">
        <v>596</v>
      </c>
      <c r="E23" s="19" t="s">
        <v>21</v>
      </c>
      <c r="F23" s="300">
        <v>-3.9430000000000001</v>
      </c>
      <c r="G23" s="40"/>
      <c r="H23" s="46"/>
    </row>
    <row r="24" s="2" customFormat="1" ht="16.8" customHeight="1">
      <c r="A24" s="40"/>
      <c r="B24" s="46"/>
      <c r="C24" s="299" t="s">
        <v>21</v>
      </c>
      <c r="D24" s="299" t="s">
        <v>597</v>
      </c>
      <c r="E24" s="19" t="s">
        <v>21</v>
      </c>
      <c r="F24" s="300">
        <v>-1.02</v>
      </c>
      <c r="G24" s="40"/>
      <c r="H24" s="46"/>
    </row>
    <row r="25" s="2" customFormat="1" ht="16.8" customHeight="1">
      <c r="A25" s="40"/>
      <c r="B25" s="46"/>
      <c r="C25" s="299" t="s">
        <v>21</v>
      </c>
      <c r="D25" s="299" t="s">
        <v>598</v>
      </c>
      <c r="E25" s="19" t="s">
        <v>21</v>
      </c>
      <c r="F25" s="300">
        <v>-0.77200000000000002</v>
      </c>
      <c r="G25" s="40"/>
      <c r="H25" s="46"/>
    </row>
    <row r="26" s="2" customFormat="1" ht="16.8" customHeight="1">
      <c r="A26" s="40"/>
      <c r="B26" s="46"/>
      <c r="C26" s="299" t="s">
        <v>21</v>
      </c>
      <c r="D26" s="299" t="s">
        <v>599</v>
      </c>
      <c r="E26" s="19" t="s">
        <v>21</v>
      </c>
      <c r="F26" s="300">
        <v>-0.35599999999999998</v>
      </c>
      <c r="G26" s="40"/>
      <c r="H26" s="46"/>
    </row>
    <row r="27" s="2" customFormat="1" ht="16.8" customHeight="1">
      <c r="A27" s="40"/>
      <c r="B27" s="46"/>
      <c r="C27" s="299" t="s">
        <v>637</v>
      </c>
      <c r="D27" s="299" t="s">
        <v>294</v>
      </c>
      <c r="E27" s="19" t="s">
        <v>21</v>
      </c>
      <c r="F27" s="300">
        <v>398.65899999999999</v>
      </c>
      <c r="G27" s="40"/>
      <c r="H27" s="46"/>
    </row>
    <row r="28" s="2" customFormat="1" ht="16.8" customHeight="1">
      <c r="A28" s="40"/>
      <c r="B28" s="46"/>
      <c r="C28" s="295" t="s">
        <v>94</v>
      </c>
      <c r="D28" s="296" t="s">
        <v>95</v>
      </c>
      <c r="E28" s="297" t="s">
        <v>96</v>
      </c>
      <c r="F28" s="298">
        <v>385.95999999999998</v>
      </c>
      <c r="G28" s="40"/>
      <c r="H28" s="46"/>
    </row>
    <row r="29" s="2" customFormat="1" ht="16.8" customHeight="1">
      <c r="A29" s="40"/>
      <c r="B29" s="46"/>
      <c r="C29" s="299" t="s">
        <v>21</v>
      </c>
      <c r="D29" s="299" t="s">
        <v>750</v>
      </c>
      <c r="E29" s="19" t="s">
        <v>21</v>
      </c>
      <c r="F29" s="300">
        <v>0</v>
      </c>
      <c r="G29" s="40"/>
      <c r="H29" s="46"/>
    </row>
    <row r="30" s="2" customFormat="1" ht="16.8" customHeight="1">
      <c r="A30" s="40"/>
      <c r="B30" s="46"/>
      <c r="C30" s="299" t="s">
        <v>21</v>
      </c>
      <c r="D30" s="299" t="s">
        <v>751</v>
      </c>
      <c r="E30" s="19" t="s">
        <v>21</v>
      </c>
      <c r="F30" s="300">
        <v>421.71499999999998</v>
      </c>
      <c r="G30" s="40"/>
      <c r="H30" s="46"/>
    </row>
    <row r="31" s="2" customFormat="1" ht="16.8" customHeight="1">
      <c r="A31" s="40"/>
      <c r="B31" s="46"/>
      <c r="C31" s="299" t="s">
        <v>21</v>
      </c>
      <c r="D31" s="299" t="s">
        <v>752</v>
      </c>
      <c r="E31" s="19" t="s">
        <v>21</v>
      </c>
      <c r="F31" s="300">
        <v>-29.664000000000001</v>
      </c>
      <c r="G31" s="40"/>
      <c r="H31" s="46"/>
    </row>
    <row r="32" s="2" customFormat="1" ht="16.8" customHeight="1">
      <c r="A32" s="40"/>
      <c r="B32" s="46"/>
      <c r="C32" s="299" t="s">
        <v>21</v>
      </c>
      <c r="D32" s="299" t="s">
        <v>596</v>
      </c>
      <c r="E32" s="19" t="s">
        <v>21</v>
      </c>
      <c r="F32" s="300">
        <v>-3.9430000000000001</v>
      </c>
      <c r="G32" s="40"/>
      <c r="H32" s="46"/>
    </row>
    <row r="33" s="2" customFormat="1" ht="16.8" customHeight="1">
      <c r="A33" s="40"/>
      <c r="B33" s="46"/>
      <c r="C33" s="299" t="s">
        <v>21</v>
      </c>
      <c r="D33" s="299" t="s">
        <v>597</v>
      </c>
      <c r="E33" s="19" t="s">
        <v>21</v>
      </c>
      <c r="F33" s="300">
        <v>-1.02</v>
      </c>
      <c r="G33" s="40"/>
      <c r="H33" s="46"/>
    </row>
    <row r="34" s="2" customFormat="1" ht="16.8" customHeight="1">
      <c r="A34" s="40"/>
      <c r="B34" s="46"/>
      <c r="C34" s="299" t="s">
        <v>21</v>
      </c>
      <c r="D34" s="299" t="s">
        <v>598</v>
      </c>
      <c r="E34" s="19" t="s">
        <v>21</v>
      </c>
      <c r="F34" s="300">
        <v>-0.77200000000000002</v>
      </c>
      <c r="G34" s="40"/>
      <c r="H34" s="46"/>
    </row>
    <row r="35" s="2" customFormat="1" ht="16.8" customHeight="1">
      <c r="A35" s="40"/>
      <c r="B35" s="46"/>
      <c r="C35" s="299" t="s">
        <v>21</v>
      </c>
      <c r="D35" s="299" t="s">
        <v>599</v>
      </c>
      <c r="E35" s="19" t="s">
        <v>21</v>
      </c>
      <c r="F35" s="300">
        <v>-0.35599999999999998</v>
      </c>
      <c r="G35" s="40"/>
      <c r="H35" s="46"/>
    </row>
    <row r="36" s="2" customFormat="1" ht="16.8" customHeight="1">
      <c r="A36" s="40"/>
      <c r="B36" s="46"/>
      <c r="C36" s="299" t="s">
        <v>94</v>
      </c>
      <c r="D36" s="299" t="s">
        <v>294</v>
      </c>
      <c r="E36" s="19" t="s">
        <v>21</v>
      </c>
      <c r="F36" s="300">
        <v>385.95999999999998</v>
      </c>
      <c r="G36" s="40"/>
      <c r="H36" s="46"/>
    </row>
    <row r="37" s="2" customFormat="1" ht="16.8" customHeight="1">
      <c r="A37" s="40"/>
      <c r="B37" s="46"/>
      <c r="C37" s="301" t="s">
        <v>1208</v>
      </c>
      <c r="D37" s="40"/>
      <c r="E37" s="40"/>
      <c r="F37" s="40"/>
      <c r="G37" s="40"/>
      <c r="H37" s="46"/>
    </row>
    <row r="38" s="2" customFormat="1" ht="16.8" customHeight="1">
      <c r="A38" s="40"/>
      <c r="B38" s="46"/>
      <c r="C38" s="299" t="s">
        <v>746</v>
      </c>
      <c r="D38" s="299" t="s">
        <v>1212</v>
      </c>
      <c r="E38" s="19" t="s">
        <v>96</v>
      </c>
      <c r="F38" s="300">
        <v>385.95999999999998</v>
      </c>
      <c r="G38" s="40"/>
      <c r="H38" s="46"/>
    </row>
    <row r="39" s="2" customFormat="1" ht="16.8" customHeight="1">
      <c r="A39" s="40"/>
      <c r="B39" s="46"/>
      <c r="C39" s="299" t="s">
        <v>265</v>
      </c>
      <c r="D39" s="299" t="s">
        <v>1213</v>
      </c>
      <c r="E39" s="19" t="s">
        <v>267</v>
      </c>
      <c r="F39" s="300">
        <v>19.297999999999998</v>
      </c>
      <c r="G39" s="40"/>
      <c r="H39" s="46"/>
    </row>
    <row r="40" s="2" customFormat="1" ht="16.8" customHeight="1">
      <c r="A40" s="40"/>
      <c r="B40" s="46"/>
      <c r="C40" s="299" t="s">
        <v>272</v>
      </c>
      <c r="D40" s="299" t="s">
        <v>1214</v>
      </c>
      <c r="E40" s="19" t="s">
        <v>267</v>
      </c>
      <c r="F40" s="300">
        <v>19.297999999999998</v>
      </c>
      <c r="G40" s="40"/>
      <c r="H40" s="46"/>
    </row>
    <row r="41" s="2" customFormat="1" ht="16.8" customHeight="1">
      <c r="A41" s="40"/>
      <c r="B41" s="46"/>
      <c r="C41" s="299" t="s">
        <v>276</v>
      </c>
      <c r="D41" s="299" t="s">
        <v>1215</v>
      </c>
      <c r="E41" s="19" t="s">
        <v>278</v>
      </c>
      <c r="F41" s="300">
        <v>0.61399999999999999</v>
      </c>
      <c r="G41" s="40"/>
      <c r="H41" s="46"/>
    </row>
    <row r="42" s="2" customFormat="1" ht="16.8" customHeight="1">
      <c r="A42" s="40"/>
      <c r="B42" s="46"/>
      <c r="C42" s="299" t="s">
        <v>284</v>
      </c>
      <c r="D42" s="299" t="s">
        <v>1216</v>
      </c>
      <c r="E42" s="19" t="s">
        <v>96</v>
      </c>
      <c r="F42" s="300">
        <v>385.95999999999998</v>
      </c>
      <c r="G42" s="40"/>
      <c r="H42" s="46"/>
    </row>
    <row r="43" s="2" customFormat="1" ht="16.8" customHeight="1">
      <c r="A43" s="40"/>
      <c r="B43" s="46"/>
      <c r="C43" s="299" t="s">
        <v>516</v>
      </c>
      <c r="D43" s="299" t="s">
        <v>1217</v>
      </c>
      <c r="E43" s="19" t="s">
        <v>96</v>
      </c>
      <c r="F43" s="300">
        <v>385.95999999999998</v>
      </c>
      <c r="G43" s="40"/>
      <c r="H43" s="46"/>
    </row>
    <row r="44" s="2" customFormat="1" ht="16.8" customHeight="1">
      <c r="A44" s="40"/>
      <c r="B44" s="46"/>
      <c r="C44" s="299" t="s">
        <v>527</v>
      </c>
      <c r="D44" s="299" t="s">
        <v>1218</v>
      </c>
      <c r="E44" s="19" t="s">
        <v>96</v>
      </c>
      <c r="F44" s="300">
        <v>385.95999999999998</v>
      </c>
      <c r="G44" s="40"/>
      <c r="H44" s="46"/>
    </row>
    <row r="45" s="2" customFormat="1" ht="16.8" customHeight="1">
      <c r="A45" s="40"/>
      <c r="B45" s="46"/>
      <c r="C45" s="299" t="s">
        <v>532</v>
      </c>
      <c r="D45" s="299" t="s">
        <v>1219</v>
      </c>
      <c r="E45" s="19" t="s">
        <v>96</v>
      </c>
      <c r="F45" s="300">
        <v>771.91999999999996</v>
      </c>
      <c r="G45" s="40"/>
      <c r="H45" s="46"/>
    </row>
    <row r="46" s="2" customFormat="1" ht="16.8" customHeight="1">
      <c r="A46" s="40"/>
      <c r="B46" s="46"/>
      <c r="C46" s="299" t="s">
        <v>538</v>
      </c>
      <c r="D46" s="299" t="s">
        <v>1220</v>
      </c>
      <c r="E46" s="19" t="s">
        <v>96</v>
      </c>
      <c r="F46" s="300">
        <v>385.95999999999998</v>
      </c>
      <c r="G46" s="40"/>
      <c r="H46" s="46"/>
    </row>
    <row r="47" s="2" customFormat="1" ht="16.8" customHeight="1">
      <c r="A47" s="40"/>
      <c r="B47" s="46"/>
      <c r="C47" s="299" t="s">
        <v>754</v>
      </c>
      <c r="D47" s="299" t="s">
        <v>1221</v>
      </c>
      <c r="E47" s="19" t="s">
        <v>96</v>
      </c>
      <c r="F47" s="300">
        <v>385.95999999999998</v>
      </c>
      <c r="G47" s="40"/>
      <c r="H47" s="46"/>
    </row>
    <row r="48" s="2" customFormat="1" ht="16.8" customHeight="1">
      <c r="A48" s="40"/>
      <c r="B48" s="46"/>
      <c r="C48" s="299" t="s">
        <v>766</v>
      </c>
      <c r="D48" s="299" t="s">
        <v>1222</v>
      </c>
      <c r="E48" s="19" t="s">
        <v>96</v>
      </c>
      <c r="F48" s="300">
        <v>385.95999999999998</v>
      </c>
      <c r="G48" s="40"/>
      <c r="H48" s="46"/>
    </row>
    <row r="49" s="2" customFormat="1" ht="16.8" customHeight="1">
      <c r="A49" s="40"/>
      <c r="B49" s="46"/>
      <c r="C49" s="299" t="s">
        <v>428</v>
      </c>
      <c r="D49" s="299" t="s">
        <v>1223</v>
      </c>
      <c r="E49" s="19" t="s">
        <v>267</v>
      </c>
      <c r="F49" s="300">
        <v>19.297999999999998</v>
      </c>
      <c r="G49" s="40"/>
      <c r="H49" s="46"/>
    </row>
    <row r="50" s="2" customFormat="1" ht="16.8" customHeight="1">
      <c r="A50" s="40"/>
      <c r="B50" s="46"/>
      <c r="C50" s="299" t="s">
        <v>434</v>
      </c>
      <c r="D50" s="299" t="s">
        <v>1224</v>
      </c>
      <c r="E50" s="19" t="s">
        <v>267</v>
      </c>
      <c r="F50" s="300">
        <v>97.454999999999998</v>
      </c>
      <c r="G50" s="40"/>
      <c r="H50" s="46"/>
    </row>
    <row r="51" s="2" customFormat="1" ht="16.8" customHeight="1">
      <c r="A51" s="40"/>
      <c r="B51" s="46"/>
      <c r="C51" s="299" t="s">
        <v>521</v>
      </c>
      <c r="D51" s="299" t="s">
        <v>522</v>
      </c>
      <c r="E51" s="19" t="s">
        <v>523</v>
      </c>
      <c r="F51" s="300">
        <v>135.08600000000001</v>
      </c>
      <c r="G51" s="40"/>
      <c r="H51" s="46"/>
    </row>
    <row r="52" s="2" customFormat="1" ht="16.8" customHeight="1">
      <c r="A52" s="40"/>
      <c r="B52" s="46"/>
      <c r="C52" s="299" t="s">
        <v>760</v>
      </c>
      <c r="D52" s="299" t="s">
        <v>761</v>
      </c>
      <c r="E52" s="19" t="s">
        <v>96</v>
      </c>
      <c r="F52" s="300">
        <v>393.67899999999997</v>
      </c>
      <c r="G52" s="40"/>
      <c r="H52" s="46"/>
    </row>
    <row r="53" s="2" customFormat="1" ht="16.8" customHeight="1">
      <c r="A53" s="40"/>
      <c r="B53" s="46"/>
      <c r="C53" s="299" t="s">
        <v>771</v>
      </c>
      <c r="D53" s="299" t="s">
        <v>772</v>
      </c>
      <c r="E53" s="19" t="s">
        <v>267</v>
      </c>
      <c r="F53" s="300">
        <v>59.052</v>
      </c>
      <c r="G53" s="40"/>
      <c r="H53" s="46"/>
    </row>
    <row r="54" s="2" customFormat="1">
      <c r="A54" s="40"/>
      <c r="B54" s="46"/>
      <c r="C54" s="299" t="s">
        <v>543</v>
      </c>
      <c r="D54" s="299" t="s">
        <v>544</v>
      </c>
      <c r="E54" s="19" t="s">
        <v>96</v>
      </c>
      <c r="F54" s="300">
        <v>443.85399999999998</v>
      </c>
      <c r="G54" s="40"/>
      <c r="H54" s="46"/>
    </row>
    <row r="55" s="2" customFormat="1" ht="16.8" customHeight="1">
      <c r="A55" s="40"/>
      <c r="B55" s="46"/>
      <c r="C55" s="295" t="s">
        <v>144</v>
      </c>
      <c r="D55" s="296" t="s">
        <v>145</v>
      </c>
      <c r="E55" s="297" t="s">
        <v>96</v>
      </c>
      <c r="F55" s="298">
        <v>9.1029999999999998</v>
      </c>
      <c r="G55" s="40"/>
      <c r="H55" s="46"/>
    </row>
    <row r="56" s="2" customFormat="1" ht="16.8" customHeight="1">
      <c r="A56" s="40"/>
      <c r="B56" s="46"/>
      <c r="C56" s="299" t="s">
        <v>21</v>
      </c>
      <c r="D56" s="299" t="s">
        <v>734</v>
      </c>
      <c r="E56" s="19" t="s">
        <v>21</v>
      </c>
      <c r="F56" s="300">
        <v>2.8879999999999999</v>
      </c>
      <c r="G56" s="40"/>
      <c r="H56" s="46"/>
    </row>
    <row r="57" s="2" customFormat="1" ht="16.8" customHeight="1">
      <c r="A57" s="40"/>
      <c r="B57" s="46"/>
      <c r="C57" s="299" t="s">
        <v>21</v>
      </c>
      <c r="D57" s="299" t="s">
        <v>735</v>
      </c>
      <c r="E57" s="19" t="s">
        <v>21</v>
      </c>
      <c r="F57" s="300">
        <v>4.0679999999999996</v>
      </c>
      <c r="G57" s="40"/>
      <c r="H57" s="46"/>
    </row>
    <row r="58" s="2" customFormat="1" ht="16.8" customHeight="1">
      <c r="A58" s="40"/>
      <c r="B58" s="46"/>
      <c r="C58" s="299" t="s">
        <v>21</v>
      </c>
      <c r="D58" s="299" t="s">
        <v>736</v>
      </c>
      <c r="E58" s="19" t="s">
        <v>21</v>
      </c>
      <c r="F58" s="300">
        <v>1.6040000000000001</v>
      </c>
      <c r="G58" s="40"/>
      <c r="H58" s="46"/>
    </row>
    <row r="59" s="2" customFormat="1" ht="16.8" customHeight="1">
      <c r="A59" s="40"/>
      <c r="B59" s="46"/>
      <c r="C59" s="299" t="s">
        <v>21</v>
      </c>
      <c r="D59" s="299" t="s">
        <v>737</v>
      </c>
      <c r="E59" s="19" t="s">
        <v>21</v>
      </c>
      <c r="F59" s="300">
        <v>0.54300000000000004</v>
      </c>
      <c r="G59" s="40"/>
      <c r="H59" s="46"/>
    </row>
    <row r="60" s="2" customFormat="1" ht="16.8" customHeight="1">
      <c r="A60" s="40"/>
      <c r="B60" s="46"/>
      <c r="C60" s="299" t="s">
        <v>144</v>
      </c>
      <c r="D60" s="299" t="s">
        <v>294</v>
      </c>
      <c r="E60" s="19" t="s">
        <v>21</v>
      </c>
      <c r="F60" s="300">
        <v>9.1029999999999998</v>
      </c>
      <c r="G60" s="40"/>
      <c r="H60" s="46"/>
    </row>
    <row r="61" s="2" customFormat="1" ht="16.8" customHeight="1">
      <c r="A61" s="40"/>
      <c r="B61" s="46"/>
      <c r="C61" s="301" t="s">
        <v>1208</v>
      </c>
      <c r="D61" s="40"/>
      <c r="E61" s="40"/>
      <c r="F61" s="40"/>
      <c r="G61" s="40"/>
      <c r="H61" s="46"/>
    </row>
    <row r="62" s="2" customFormat="1" ht="16.8" customHeight="1">
      <c r="A62" s="40"/>
      <c r="B62" s="46"/>
      <c r="C62" s="299" t="s">
        <v>730</v>
      </c>
      <c r="D62" s="299" t="s">
        <v>1225</v>
      </c>
      <c r="E62" s="19" t="s">
        <v>96</v>
      </c>
      <c r="F62" s="300">
        <v>9.1029999999999998</v>
      </c>
      <c r="G62" s="40"/>
      <c r="H62" s="46"/>
    </row>
    <row r="63" s="2" customFormat="1" ht="16.8" customHeight="1">
      <c r="A63" s="40"/>
      <c r="B63" s="46"/>
      <c r="C63" s="299" t="s">
        <v>696</v>
      </c>
      <c r="D63" s="299" t="s">
        <v>1226</v>
      </c>
      <c r="E63" s="19" t="s">
        <v>96</v>
      </c>
      <c r="F63" s="300">
        <v>43.906999999999996</v>
      </c>
      <c r="G63" s="40"/>
      <c r="H63" s="46"/>
    </row>
    <row r="64" s="2" customFormat="1" ht="16.8" customHeight="1">
      <c r="A64" s="40"/>
      <c r="B64" s="46"/>
      <c r="C64" s="295" t="s">
        <v>147</v>
      </c>
      <c r="D64" s="296" t="s">
        <v>148</v>
      </c>
      <c r="E64" s="297" t="s">
        <v>130</v>
      </c>
      <c r="F64" s="298">
        <v>87.244</v>
      </c>
      <c r="G64" s="40"/>
      <c r="H64" s="46"/>
    </row>
    <row r="65" s="2" customFormat="1" ht="16.8" customHeight="1">
      <c r="A65" s="40"/>
      <c r="B65" s="46"/>
      <c r="C65" s="299" t="s">
        <v>21</v>
      </c>
      <c r="D65" s="299" t="s">
        <v>568</v>
      </c>
      <c r="E65" s="19" t="s">
        <v>21</v>
      </c>
      <c r="F65" s="300">
        <v>0</v>
      </c>
      <c r="G65" s="40"/>
      <c r="H65" s="46"/>
    </row>
    <row r="66" s="2" customFormat="1" ht="16.8" customHeight="1">
      <c r="A66" s="40"/>
      <c r="B66" s="46"/>
      <c r="C66" s="299" t="s">
        <v>21</v>
      </c>
      <c r="D66" s="299" t="s">
        <v>569</v>
      </c>
      <c r="E66" s="19" t="s">
        <v>21</v>
      </c>
      <c r="F66" s="300">
        <v>78.840000000000003</v>
      </c>
      <c r="G66" s="40"/>
      <c r="H66" s="46"/>
    </row>
    <row r="67" s="2" customFormat="1" ht="16.8" customHeight="1">
      <c r="A67" s="40"/>
      <c r="B67" s="46"/>
      <c r="C67" s="299" t="s">
        <v>21</v>
      </c>
      <c r="D67" s="299" t="s">
        <v>570</v>
      </c>
      <c r="E67" s="19" t="s">
        <v>21</v>
      </c>
      <c r="F67" s="300">
        <v>0</v>
      </c>
      <c r="G67" s="40"/>
      <c r="H67" s="46"/>
    </row>
    <row r="68" s="2" customFormat="1" ht="16.8" customHeight="1">
      <c r="A68" s="40"/>
      <c r="B68" s="46"/>
      <c r="C68" s="299" t="s">
        <v>21</v>
      </c>
      <c r="D68" s="299" t="s">
        <v>571</v>
      </c>
      <c r="E68" s="19" t="s">
        <v>21</v>
      </c>
      <c r="F68" s="300">
        <v>5.0860000000000003</v>
      </c>
      <c r="G68" s="40"/>
      <c r="H68" s="46"/>
    </row>
    <row r="69" s="2" customFormat="1" ht="16.8" customHeight="1">
      <c r="A69" s="40"/>
      <c r="B69" s="46"/>
      <c r="C69" s="299" t="s">
        <v>21</v>
      </c>
      <c r="D69" s="299" t="s">
        <v>572</v>
      </c>
      <c r="E69" s="19" t="s">
        <v>21</v>
      </c>
      <c r="F69" s="300">
        <v>0.95899999999999996</v>
      </c>
      <c r="G69" s="40"/>
      <c r="H69" s="46"/>
    </row>
    <row r="70" s="2" customFormat="1" ht="16.8" customHeight="1">
      <c r="A70" s="40"/>
      <c r="B70" s="46"/>
      <c r="C70" s="299" t="s">
        <v>21</v>
      </c>
      <c r="D70" s="299" t="s">
        <v>573</v>
      </c>
      <c r="E70" s="19" t="s">
        <v>21</v>
      </c>
      <c r="F70" s="300">
        <v>1.3540000000000001</v>
      </c>
      <c r="G70" s="40"/>
      <c r="H70" s="46"/>
    </row>
    <row r="71" s="2" customFormat="1" ht="16.8" customHeight="1">
      <c r="A71" s="40"/>
      <c r="B71" s="46"/>
      <c r="C71" s="299" t="s">
        <v>21</v>
      </c>
      <c r="D71" s="299" t="s">
        <v>574</v>
      </c>
      <c r="E71" s="19" t="s">
        <v>21</v>
      </c>
      <c r="F71" s="300">
        <v>0</v>
      </c>
      <c r="G71" s="40"/>
      <c r="H71" s="46"/>
    </row>
    <row r="72" s="2" customFormat="1" ht="16.8" customHeight="1">
      <c r="A72" s="40"/>
      <c r="B72" s="46"/>
      <c r="C72" s="299" t="s">
        <v>21</v>
      </c>
      <c r="D72" s="299" t="s">
        <v>575</v>
      </c>
      <c r="E72" s="19" t="s">
        <v>21</v>
      </c>
      <c r="F72" s="300">
        <v>1.0049999999999999</v>
      </c>
      <c r="G72" s="40"/>
      <c r="H72" s="46"/>
    </row>
    <row r="73" s="2" customFormat="1" ht="16.8" customHeight="1">
      <c r="A73" s="40"/>
      <c r="B73" s="46"/>
      <c r="C73" s="299" t="s">
        <v>147</v>
      </c>
      <c r="D73" s="299" t="s">
        <v>257</v>
      </c>
      <c r="E73" s="19" t="s">
        <v>21</v>
      </c>
      <c r="F73" s="300">
        <v>87.244</v>
      </c>
      <c r="G73" s="40"/>
      <c r="H73" s="46"/>
    </row>
    <row r="74" s="2" customFormat="1" ht="16.8" customHeight="1">
      <c r="A74" s="40"/>
      <c r="B74" s="46"/>
      <c r="C74" s="301" t="s">
        <v>1208</v>
      </c>
      <c r="D74" s="40"/>
      <c r="E74" s="40"/>
      <c r="F74" s="40"/>
      <c r="G74" s="40"/>
      <c r="H74" s="46"/>
    </row>
    <row r="75" s="2" customFormat="1" ht="16.8" customHeight="1">
      <c r="A75" s="40"/>
      <c r="B75" s="46"/>
      <c r="C75" s="299" t="s">
        <v>564</v>
      </c>
      <c r="D75" s="299" t="s">
        <v>1227</v>
      </c>
      <c r="E75" s="19" t="s">
        <v>130</v>
      </c>
      <c r="F75" s="300">
        <v>87.244</v>
      </c>
      <c r="G75" s="40"/>
      <c r="H75" s="46"/>
    </row>
    <row r="76" s="2" customFormat="1" ht="16.8" customHeight="1">
      <c r="A76" s="40"/>
      <c r="B76" s="46"/>
      <c r="C76" s="299" t="s">
        <v>639</v>
      </c>
      <c r="D76" s="299" t="s">
        <v>1228</v>
      </c>
      <c r="E76" s="19" t="s">
        <v>130</v>
      </c>
      <c r="F76" s="300">
        <v>103.074</v>
      </c>
      <c r="G76" s="40"/>
      <c r="H76" s="46"/>
    </row>
    <row r="77" s="2" customFormat="1" ht="16.8" customHeight="1">
      <c r="A77" s="40"/>
      <c r="B77" s="46"/>
      <c r="C77" s="295" t="s">
        <v>150</v>
      </c>
      <c r="D77" s="296" t="s">
        <v>151</v>
      </c>
      <c r="E77" s="297" t="s">
        <v>130</v>
      </c>
      <c r="F77" s="298">
        <v>14.810000000000001</v>
      </c>
      <c r="G77" s="40"/>
      <c r="H77" s="46"/>
    </row>
    <row r="78" s="2" customFormat="1" ht="16.8" customHeight="1">
      <c r="A78" s="40"/>
      <c r="B78" s="46"/>
      <c r="C78" s="299" t="s">
        <v>21</v>
      </c>
      <c r="D78" s="299" t="s">
        <v>581</v>
      </c>
      <c r="E78" s="19" t="s">
        <v>21</v>
      </c>
      <c r="F78" s="300">
        <v>14.810000000000001</v>
      </c>
      <c r="G78" s="40"/>
      <c r="H78" s="46"/>
    </row>
    <row r="79" s="2" customFormat="1" ht="16.8" customHeight="1">
      <c r="A79" s="40"/>
      <c r="B79" s="46"/>
      <c r="C79" s="299" t="s">
        <v>150</v>
      </c>
      <c r="D79" s="299" t="s">
        <v>257</v>
      </c>
      <c r="E79" s="19" t="s">
        <v>21</v>
      </c>
      <c r="F79" s="300">
        <v>14.810000000000001</v>
      </c>
      <c r="G79" s="40"/>
      <c r="H79" s="46"/>
    </row>
    <row r="80" s="2" customFormat="1" ht="16.8" customHeight="1">
      <c r="A80" s="40"/>
      <c r="B80" s="46"/>
      <c r="C80" s="301" t="s">
        <v>1208</v>
      </c>
      <c r="D80" s="40"/>
      <c r="E80" s="40"/>
      <c r="F80" s="40"/>
      <c r="G80" s="40"/>
      <c r="H80" s="46"/>
    </row>
    <row r="81" s="2" customFormat="1" ht="16.8" customHeight="1">
      <c r="A81" s="40"/>
      <c r="B81" s="46"/>
      <c r="C81" s="299" t="s">
        <v>577</v>
      </c>
      <c r="D81" s="299" t="s">
        <v>1229</v>
      </c>
      <c r="E81" s="19" t="s">
        <v>130</v>
      </c>
      <c r="F81" s="300">
        <v>14.810000000000001</v>
      </c>
      <c r="G81" s="40"/>
      <c r="H81" s="46"/>
    </row>
    <row r="82" s="2" customFormat="1" ht="16.8" customHeight="1">
      <c r="A82" s="40"/>
      <c r="B82" s="46"/>
      <c r="C82" s="299" t="s">
        <v>639</v>
      </c>
      <c r="D82" s="299" t="s">
        <v>1228</v>
      </c>
      <c r="E82" s="19" t="s">
        <v>130</v>
      </c>
      <c r="F82" s="300">
        <v>103.074</v>
      </c>
      <c r="G82" s="40"/>
      <c r="H82" s="46"/>
    </row>
    <row r="83" s="2" customFormat="1" ht="16.8" customHeight="1">
      <c r="A83" s="40"/>
      <c r="B83" s="46"/>
      <c r="C83" s="295" t="s">
        <v>153</v>
      </c>
      <c r="D83" s="296" t="s">
        <v>154</v>
      </c>
      <c r="E83" s="297" t="s">
        <v>130</v>
      </c>
      <c r="F83" s="298">
        <v>1.02</v>
      </c>
      <c r="G83" s="40"/>
      <c r="H83" s="46"/>
    </row>
    <row r="84" s="2" customFormat="1" ht="16.8" customHeight="1">
      <c r="A84" s="40"/>
      <c r="B84" s="46"/>
      <c r="C84" s="299" t="s">
        <v>21</v>
      </c>
      <c r="D84" s="299" t="s">
        <v>155</v>
      </c>
      <c r="E84" s="19" t="s">
        <v>21</v>
      </c>
      <c r="F84" s="300">
        <v>1.02</v>
      </c>
      <c r="G84" s="40"/>
      <c r="H84" s="46"/>
    </row>
    <row r="85" s="2" customFormat="1" ht="16.8" customHeight="1">
      <c r="A85" s="40"/>
      <c r="B85" s="46"/>
      <c r="C85" s="299" t="s">
        <v>153</v>
      </c>
      <c r="D85" s="299" t="s">
        <v>257</v>
      </c>
      <c r="E85" s="19" t="s">
        <v>21</v>
      </c>
      <c r="F85" s="300">
        <v>1.02</v>
      </c>
      <c r="G85" s="40"/>
      <c r="H85" s="46"/>
    </row>
    <row r="86" s="2" customFormat="1" ht="16.8" customHeight="1">
      <c r="A86" s="40"/>
      <c r="B86" s="46"/>
      <c r="C86" s="301" t="s">
        <v>1208</v>
      </c>
      <c r="D86" s="40"/>
      <c r="E86" s="40"/>
      <c r="F86" s="40"/>
      <c r="G86" s="40"/>
      <c r="H86" s="46"/>
    </row>
    <row r="87" s="2" customFormat="1" ht="16.8" customHeight="1">
      <c r="A87" s="40"/>
      <c r="B87" s="46"/>
      <c r="C87" s="299" t="s">
        <v>583</v>
      </c>
      <c r="D87" s="299" t="s">
        <v>1230</v>
      </c>
      <c r="E87" s="19" t="s">
        <v>130</v>
      </c>
      <c r="F87" s="300">
        <v>1.02</v>
      </c>
      <c r="G87" s="40"/>
      <c r="H87" s="46"/>
    </row>
    <row r="88" s="2" customFormat="1" ht="16.8" customHeight="1">
      <c r="A88" s="40"/>
      <c r="B88" s="46"/>
      <c r="C88" s="299" t="s">
        <v>639</v>
      </c>
      <c r="D88" s="299" t="s">
        <v>1228</v>
      </c>
      <c r="E88" s="19" t="s">
        <v>130</v>
      </c>
      <c r="F88" s="300">
        <v>103.074</v>
      </c>
      <c r="G88" s="40"/>
      <c r="H88" s="46"/>
    </row>
    <row r="89" s="2" customFormat="1" ht="16.8" customHeight="1">
      <c r="A89" s="40"/>
      <c r="B89" s="46"/>
      <c r="C89" s="295" t="s">
        <v>105</v>
      </c>
      <c r="D89" s="296" t="s">
        <v>106</v>
      </c>
      <c r="E89" s="297" t="s">
        <v>96</v>
      </c>
      <c r="F89" s="298">
        <v>501.38400000000001</v>
      </c>
      <c r="G89" s="40"/>
      <c r="H89" s="46"/>
    </row>
    <row r="90" s="2" customFormat="1" ht="16.8" customHeight="1">
      <c r="A90" s="40"/>
      <c r="B90" s="46"/>
      <c r="C90" s="299" t="s">
        <v>21</v>
      </c>
      <c r="D90" s="299" t="s">
        <v>306</v>
      </c>
      <c r="E90" s="19" t="s">
        <v>21</v>
      </c>
      <c r="F90" s="300">
        <v>53.939999999999998</v>
      </c>
      <c r="G90" s="40"/>
      <c r="H90" s="46"/>
    </row>
    <row r="91" s="2" customFormat="1" ht="16.8" customHeight="1">
      <c r="A91" s="40"/>
      <c r="B91" s="46"/>
      <c r="C91" s="299" t="s">
        <v>21</v>
      </c>
      <c r="D91" s="299" t="s">
        <v>307</v>
      </c>
      <c r="E91" s="19" t="s">
        <v>21</v>
      </c>
      <c r="F91" s="300">
        <v>134.38</v>
      </c>
      <c r="G91" s="40"/>
      <c r="H91" s="46"/>
    </row>
    <row r="92" s="2" customFormat="1" ht="16.8" customHeight="1">
      <c r="A92" s="40"/>
      <c r="B92" s="46"/>
      <c r="C92" s="299" t="s">
        <v>21</v>
      </c>
      <c r="D92" s="299" t="s">
        <v>308</v>
      </c>
      <c r="E92" s="19" t="s">
        <v>21</v>
      </c>
      <c r="F92" s="300">
        <v>203.49600000000001</v>
      </c>
      <c r="G92" s="40"/>
      <c r="H92" s="46"/>
    </row>
    <row r="93" s="2" customFormat="1" ht="16.8" customHeight="1">
      <c r="A93" s="40"/>
      <c r="B93" s="46"/>
      <c r="C93" s="299" t="s">
        <v>21</v>
      </c>
      <c r="D93" s="299" t="s">
        <v>309</v>
      </c>
      <c r="E93" s="19" t="s">
        <v>21</v>
      </c>
      <c r="F93" s="300">
        <v>109.568</v>
      </c>
      <c r="G93" s="40"/>
      <c r="H93" s="46"/>
    </row>
    <row r="94" s="2" customFormat="1" ht="16.8" customHeight="1">
      <c r="A94" s="40"/>
      <c r="B94" s="46"/>
      <c r="C94" s="299" t="s">
        <v>105</v>
      </c>
      <c r="D94" s="299" t="s">
        <v>257</v>
      </c>
      <c r="E94" s="19" t="s">
        <v>21</v>
      </c>
      <c r="F94" s="300">
        <v>501.38400000000001</v>
      </c>
      <c r="G94" s="40"/>
      <c r="H94" s="46"/>
    </row>
    <row r="95" s="2" customFormat="1" ht="16.8" customHeight="1">
      <c r="A95" s="40"/>
      <c r="B95" s="46"/>
      <c r="C95" s="301" t="s">
        <v>1208</v>
      </c>
      <c r="D95" s="40"/>
      <c r="E95" s="40"/>
      <c r="F95" s="40"/>
      <c r="G95" s="40"/>
      <c r="H95" s="46"/>
    </row>
    <row r="96" s="2" customFormat="1" ht="16.8" customHeight="1">
      <c r="A96" s="40"/>
      <c r="B96" s="46"/>
      <c r="C96" s="299" t="s">
        <v>302</v>
      </c>
      <c r="D96" s="299" t="s">
        <v>1231</v>
      </c>
      <c r="E96" s="19" t="s">
        <v>96</v>
      </c>
      <c r="F96" s="300">
        <v>501.38400000000001</v>
      </c>
      <c r="G96" s="40"/>
      <c r="H96" s="46"/>
    </row>
    <row r="97" s="2" customFormat="1" ht="16.8" customHeight="1">
      <c r="A97" s="40"/>
      <c r="B97" s="46"/>
      <c r="C97" s="299" t="s">
        <v>316</v>
      </c>
      <c r="D97" s="299" t="s">
        <v>1232</v>
      </c>
      <c r="E97" s="19" t="s">
        <v>96</v>
      </c>
      <c r="F97" s="300">
        <v>35096.879999999997</v>
      </c>
      <c r="G97" s="40"/>
      <c r="H97" s="46"/>
    </row>
    <row r="98" s="2" customFormat="1" ht="16.8" customHeight="1">
      <c r="A98" s="40"/>
      <c r="B98" s="46"/>
      <c r="C98" s="299" t="s">
        <v>328</v>
      </c>
      <c r="D98" s="299" t="s">
        <v>1233</v>
      </c>
      <c r="E98" s="19" t="s">
        <v>96</v>
      </c>
      <c r="F98" s="300">
        <v>501.38400000000001</v>
      </c>
      <c r="G98" s="40"/>
      <c r="H98" s="46"/>
    </row>
    <row r="99" s="2" customFormat="1" ht="16.8" customHeight="1">
      <c r="A99" s="40"/>
      <c r="B99" s="46"/>
      <c r="C99" s="299" t="s">
        <v>338</v>
      </c>
      <c r="D99" s="299" t="s">
        <v>1234</v>
      </c>
      <c r="E99" s="19" t="s">
        <v>96</v>
      </c>
      <c r="F99" s="300">
        <v>638.89499999999998</v>
      </c>
      <c r="G99" s="40"/>
      <c r="H99" s="46"/>
    </row>
    <row r="100" s="2" customFormat="1" ht="16.8" customHeight="1">
      <c r="A100" s="40"/>
      <c r="B100" s="46"/>
      <c r="C100" s="295" t="s">
        <v>98</v>
      </c>
      <c r="D100" s="296" t="s">
        <v>99</v>
      </c>
      <c r="E100" s="297" t="s">
        <v>96</v>
      </c>
      <c r="F100" s="298">
        <v>93.510999999999996</v>
      </c>
      <c r="G100" s="40"/>
      <c r="H100" s="46"/>
    </row>
    <row r="101" s="2" customFormat="1" ht="16.8" customHeight="1">
      <c r="A101" s="40"/>
      <c r="B101" s="46"/>
      <c r="C101" s="299" t="s">
        <v>21</v>
      </c>
      <c r="D101" s="299" t="s">
        <v>315</v>
      </c>
      <c r="E101" s="19" t="s">
        <v>21</v>
      </c>
      <c r="F101" s="300">
        <v>93.510999999999996</v>
      </c>
      <c r="G101" s="40"/>
      <c r="H101" s="46"/>
    </row>
    <row r="102" s="2" customFormat="1" ht="16.8" customHeight="1">
      <c r="A102" s="40"/>
      <c r="B102" s="46"/>
      <c r="C102" s="299" t="s">
        <v>98</v>
      </c>
      <c r="D102" s="299" t="s">
        <v>257</v>
      </c>
      <c r="E102" s="19" t="s">
        <v>21</v>
      </c>
      <c r="F102" s="300">
        <v>93.510999999999996</v>
      </c>
      <c r="G102" s="40"/>
      <c r="H102" s="46"/>
    </row>
    <row r="103" s="2" customFormat="1" ht="16.8" customHeight="1">
      <c r="A103" s="40"/>
      <c r="B103" s="46"/>
      <c r="C103" s="301" t="s">
        <v>1208</v>
      </c>
      <c r="D103" s="40"/>
      <c r="E103" s="40"/>
      <c r="F103" s="40"/>
      <c r="G103" s="40"/>
      <c r="H103" s="46"/>
    </row>
    <row r="104" s="2" customFormat="1" ht="16.8" customHeight="1">
      <c r="A104" s="40"/>
      <c r="B104" s="46"/>
      <c r="C104" s="299" t="s">
        <v>311</v>
      </c>
      <c r="D104" s="299" t="s">
        <v>1235</v>
      </c>
      <c r="E104" s="19" t="s">
        <v>96</v>
      </c>
      <c r="F104" s="300">
        <v>93.510999999999996</v>
      </c>
      <c r="G104" s="40"/>
      <c r="H104" s="46"/>
    </row>
    <row r="105" s="2" customFormat="1" ht="16.8" customHeight="1">
      <c r="A105" s="40"/>
      <c r="B105" s="46"/>
      <c r="C105" s="299" t="s">
        <v>322</v>
      </c>
      <c r="D105" s="299" t="s">
        <v>1236</v>
      </c>
      <c r="E105" s="19" t="s">
        <v>96</v>
      </c>
      <c r="F105" s="300">
        <v>6545.7700000000004</v>
      </c>
      <c r="G105" s="40"/>
      <c r="H105" s="46"/>
    </row>
    <row r="106" s="2" customFormat="1" ht="16.8" customHeight="1">
      <c r="A106" s="40"/>
      <c r="B106" s="46"/>
      <c r="C106" s="299" t="s">
        <v>333</v>
      </c>
      <c r="D106" s="299" t="s">
        <v>1237</v>
      </c>
      <c r="E106" s="19" t="s">
        <v>96</v>
      </c>
      <c r="F106" s="300">
        <v>93.510999999999996</v>
      </c>
      <c r="G106" s="40"/>
      <c r="H106" s="46"/>
    </row>
    <row r="107" s="2" customFormat="1" ht="16.8" customHeight="1">
      <c r="A107" s="40"/>
      <c r="B107" s="46"/>
      <c r="C107" s="299" t="s">
        <v>338</v>
      </c>
      <c r="D107" s="299" t="s">
        <v>1234</v>
      </c>
      <c r="E107" s="19" t="s">
        <v>96</v>
      </c>
      <c r="F107" s="300">
        <v>638.89499999999998</v>
      </c>
      <c r="G107" s="40"/>
      <c r="H107" s="46"/>
    </row>
    <row r="108" s="2" customFormat="1" ht="16.8" customHeight="1">
      <c r="A108" s="40"/>
      <c r="B108" s="46"/>
      <c r="C108" s="295" t="s">
        <v>108</v>
      </c>
      <c r="D108" s="296" t="s">
        <v>109</v>
      </c>
      <c r="E108" s="297" t="s">
        <v>96</v>
      </c>
      <c r="F108" s="298">
        <v>42.024000000000001</v>
      </c>
      <c r="G108" s="40"/>
      <c r="H108" s="46"/>
    </row>
    <row r="109" s="2" customFormat="1" ht="16.8" customHeight="1">
      <c r="A109" s="40"/>
      <c r="B109" s="46"/>
      <c r="C109" s="299" t="s">
        <v>21</v>
      </c>
      <c r="D109" s="299" t="s">
        <v>359</v>
      </c>
      <c r="E109" s="19" t="s">
        <v>21</v>
      </c>
      <c r="F109" s="300">
        <v>42.024000000000001</v>
      </c>
      <c r="G109" s="40"/>
      <c r="H109" s="46"/>
    </row>
    <row r="110" s="2" customFormat="1" ht="16.8" customHeight="1">
      <c r="A110" s="40"/>
      <c r="B110" s="46"/>
      <c r="C110" s="299" t="s">
        <v>108</v>
      </c>
      <c r="D110" s="299" t="s">
        <v>257</v>
      </c>
      <c r="E110" s="19" t="s">
        <v>21</v>
      </c>
      <c r="F110" s="300">
        <v>42.024000000000001</v>
      </c>
      <c r="G110" s="40"/>
      <c r="H110" s="46"/>
    </row>
    <row r="111" s="2" customFormat="1" ht="16.8" customHeight="1">
      <c r="A111" s="40"/>
      <c r="B111" s="46"/>
      <c r="C111" s="301" t="s">
        <v>1208</v>
      </c>
      <c r="D111" s="40"/>
      <c r="E111" s="40"/>
      <c r="F111" s="40"/>
      <c r="G111" s="40"/>
      <c r="H111" s="46"/>
    </row>
    <row r="112" s="2" customFormat="1" ht="16.8" customHeight="1">
      <c r="A112" s="40"/>
      <c r="B112" s="46"/>
      <c r="C112" s="299" t="s">
        <v>355</v>
      </c>
      <c r="D112" s="299" t="s">
        <v>1238</v>
      </c>
      <c r="E112" s="19" t="s">
        <v>96</v>
      </c>
      <c r="F112" s="300">
        <v>42.024000000000001</v>
      </c>
      <c r="G112" s="40"/>
      <c r="H112" s="46"/>
    </row>
    <row r="113" s="2" customFormat="1" ht="16.8" customHeight="1">
      <c r="A113" s="40"/>
      <c r="B113" s="46"/>
      <c r="C113" s="299" t="s">
        <v>367</v>
      </c>
      <c r="D113" s="299" t="s">
        <v>1239</v>
      </c>
      <c r="E113" s="19" t="s">
        <v>96</v>
      </c>
      <c r="F113" s="300">
        <v>3466.75</v>
      </c>
      <c r="G113" s="40"/>
      <c r="H113" s="46"/>
    </row>
    <row r="114" s="2" customFormat="1" ht="16.8" customHeight="1">
      <c r="A114" s="40"/>
      <c r="B114" s="46"/>
      <c r="C114" s="299" t="s">
        <v>373</v>
      </c>
      <c r="D114" s="299" t="s">
        <v>1240</v>
      </c>
      <c r="E114" s="19" t="s">
        <v>96</v>
      </c>
      <c r="F114" s="300">
        <v>42.024000000000001</v>
      </c>
      <c r="G114" s="40"/>
      <c r="H114" s="46"/>
    </row>
    <row r="115" s="2" customFormat="1" ht="16.8" customHeight="1">
      <c r="A115" s="40"/>
      <c r="B115" s="46"/>
      <c r="C115" s="295" t="s">
        <v>102</v>
      </c>
      <c r="D115" s="296" t="s">
        <v>103</v>
      </c>
      <c r="E115" s="297" t="s">
        <v>96</v>
      </c>
      <c r="F115" s="298">
        <v>7.5010000000000003</v>
      </c>
      <c r="G115" s="40"/>
      <c r="H115" s="46"/>
    </row>
    <row r="116" s="2" customFormat="1" ht="16.8" customHeight="1">
      <c r="A116" s="40"/>
      <c r="B116" s="46"/>
      <c r="C116" s="299" t="s">
        <v>21</v>
      </c>
      <c r="D116" s="299" t="s">
        <v>365</v>
      </c>
      <c r="E116" s="19" t="s">
        <v>21</v>
      </c>
      <c r="F116" s="300">
        <v>7.5010000000000003</v>
      </c>
      <c r="G116" s="40"/>
      <c r="H116" s="46"/>
    </row>
    <row r="117" s="2" customFormat="1" ht="16.8" customHeight="1">
      <c r="A117" s="40"/>
      <c r="B117" s="46"/>
      <c r="C117" s="299" t="s">
        <v>102</v>
      </c>
      <c r="D117" s="299" t="s">
        <v>294</v>
      </c>
      <c r="E117" s="19" t="s">
        <v>21</v>
      </c>
      <c r="F117" s="300">
        <v>7.5010000000000003</v>
      </c>
      <c r="G117" s="40"/>
      <c r="H117" s="46"/>
    </row>
    <row r="118" s="2" customFormat="1" ht="16.8" customHeight="1">
      <c r="A118" s="40"/>
      <c r="B118" s="46"/>
      <c r="C118" s="301" t="s">
        <v>1208</v>
      </c>
      <c r="D118" s="40"/>
      <c r="E118" s="40"/>
      <c r="F118" s="40"/>
      <c r="G118" s="40"/>
      <c r="H118" s="46"/>
    </row>
    <row r="119" s="2" customFormat="1" ht="16.8" customHeight="1">
      <c r="A119" s="40"/>
      <c r="B119" s="46"/>
      <c r="C119" s="299" t="s">
        <v>361</v>
      </c>
      <c r="D119" s="299" t="s">
        <v>1241</v>
      </c>
      <c r="E119" s="19" t="s">
        <v>96</v>
      </c>
      <c r="F119" s="300">
        <v>7.5010000000000003</v>
      </c>
      <c r="G119" s="40"/>
      <c r="H119" s="46"/>
    </row>
    <row r="120" s="2" customFormat="1" ht="16.8" customHeight="1">
      <c r="A120" s="40"/>
      <c r="B120" s="46"/>
      <c r="C120" s="299" t="s">
        <v>367</v>
      </c>
      <c r="D120" s="299" t="s">
        <v>1239</v>
      </c>
      <c r="E120" s="19" t="s">
        <v>96</v>
      </c>
      <c r="F120" s="300">
        <v>3466.75</v>
      </c>
      <c r="G120" s="40"/>
      <c r="H120" s="46"/>
    </row>
    <row r="121" s="2" customFormat="1" ht="16.8" customHeight="1">
      <c r="A121" s="40"/>
      <c r="B121" s="46"/>
      <c r="C121" s="299" t="s">
        <v>378</v>
      </c>
      <c r="D121" s="299" t="s">
        <v>1242</v>
      </c>
      <c r="E121" s="19" t="s">
        <v>96</v>
      </c>
      <c r="F121" s="300">
        <v>7.5010000000000003</v>
      </c>
      <c r="G121" s="40"/>
      <c r="H121" s="46"/>
    </row>
    <row r="122" s="2" customFormat="1" ht="16.8" customHeight="1">
      <c r="A122" s="40"/>
      <c r="B122" s="46"/>
      <c r="C122" s="295" t="s">
        <v>111</v>
      </c>
      <c r="D122" s="296" t="s">
        <v>112</v>
      </c>
      <c r="E122" s="297" t="s">
        <v>96</v>
      </c>
      <c r="F122" s="298">
        <v>638.89499999999998</v>
      </c>
      <c r="G122" s="40"/>
      <c r="H122" s="46"/>
    </row>
    <row r="123" s="2" customFormat="1" ht="16.8" customHeight="1">
      <c r="A123" s="40"/>
      <c r="B123" s="46"/>
      <c r="C123" s="299" t="s">
        <v>21</v>
      </c>
      <c r="D123" s="299" t="s">
        <v>342</v>
      </c>
      <c r="E123" s="19" t="s">
        <v>21</v>
      </c>
      <c r="F123" s="300">
        <v>638.89499999999998</v>
      </c>
      <c r="G123" s="40"/>
      <c r="H123" s="46"/>
    </row>
    <row r="124" s="2" customFormat="1" ht="16.8" customHeight="1">
      <c r="A124" s="40"/>
      <c r="B124" s="46"/>
      <c r="C124" s="299" t="s">
        <v>111</v>
      </c>
      <c r="D124" s="299" t="s">
        <v>257</v>
      </c>
      <c r="E124" s="19" t="s">
        <v>21</v>
      </c>
      <c r="F124" s="300">
        <v>638.89499999999998</v>
      </c>
      <c r="G124" s="40"/>
      <c r="H124" s="46"/>
    </row>
    <row r="125" s="2" customFormat="1" ht="16.8" customHeight="1">
      <c r="A125" s="40"/>
      <c r="B125" s="46"/>
      <c r="C125" s="301" t="s">
        <v>1208</v>
      </c>
      <c r="D125" s="40"/>
      <c r="E125" s="40"/>
      <c r="F125" s="40"/>
      <c r="G125" s="40"/>
      <c r="H125" s="46"/>
    </row>
    <row r="126" s="2" customFormat="1" ht="16.8" customHeight="1">
      <c r="A126" s="40"/>
      <c r="B126" s="46"/>
      <c r="C126" s="299" t="s">
        <v>338</v>
      </c>
      <c r="D126" s="299" t="s">
        <v>1234</v>
      </c>
      <c r="E126" s="19" t="s">
        <v>96</v>
      </c>
      <c r="F126" s="300">
        <v>638.89499999999998</v>
      </c>
      <c r="G126" s="40"/>
      <c r="H126" s="46"/>
    </row>
    <row r="127" s="2" customFormat="1" ht="16.8" customHeight="1">
      <c r="A127" s="40"/>
      <c r="B127" s="46"/>
      <c r="C127" s="299" t="s">
        <v>344</v>
      </c>
      <c r="D127" s="299" t="s">
        <v>1243</v>
      </c>
      <c r="E127" s="19" t="s">
        <v>96</v>
      </c>
      <c r="F127" s="300">
        <v>44722.650000000001</v>
      </c>
      <c r="G127" s="40"/>
      <c r="H127" s="46"/>
    </row>
    <row r="128" s="2" customFormat="1" ht="16.8" customHeight="1">
      <c r="A128" s="40"/>
      <c r="B128" s="46"/>
      <c r="C128" s="299" t="s">
        <v>350</v>
      </c>
      <c r="D128" s="299" t="s">
        <v>1244</v>
      </c>
      <c r="E128" s="19" t="s">
        <v>96</v>
      </c>
      <c r="F128" s="300">
        <v>638.89499999999998</v>
      </c>
      <c r="G128" s="40"/>
      <c r="H128" s="46"/>
    </row>
    <row r="129" s="2" customFormat="1" ht="16.8" customHeight="1">
      <c r="A129" s="40"/>
      <c r="B129" s="46"/>
      <c r="C129" s="295" t="s">
        <v>138</v>
      </c>
      <c r="D129" s="296" t="s">
        <v>139</v>
      </c>
      <c r="E129" s="297" t="s">
        <v>96</v>
      </c>
      <c r="F129" s="298">
        <v>2.4660000000000002</v>
      </c>
      <c r="G129" s="40"/>
      <c r="H129" s="46"/>
    </row>
    <row r="130" s="2" customFormat="1" ht="16.8" customHeight="1">
      <c r="A130" s="40"/>
      <c r="B130" s="46"/>
      <c r="C130" s="299" t="s">
        <v>21</v>
      </c>
      <c r="D130" s="299" t="s">
        <v>918</v>
      </c>
      <c r="E130" s="19" t="s">
        <v>21</v>
      </c>
      <c r="F130" s="300">
        <v>0</v>
      </c>
      <c r="G130" s="40"/>
      <c r="H130" s="46"/>
    </row>
    <row r="131" s="2" customFormat="1" ht="16.8" customHeight="1">
      <c r="A131" s="40"/>
      <c r="B131" s="46"/>
      <c r="C131" s="299" t="s">
        <v>21</v>
      </c>
      <c r="D131" s="299" t="s">
        <v>919</v>
      </c>
      <c r="E131" s="19" t="s">
        <v>21</v>
      </c>
      <c r="F131" s="300">
        <v>1.0860000000000001</v>
      </c>
      <c r="G131" s="40"/>
      <c r="H131" s="46"/>
    </row>
    <row r="132" s="2" customFormat="1" ht="16.8" customHeight="1">
      <c r="A132" s="40"/>
      <c r="B132" s="46"/>
      <c r="C132" s="299" t="s">
        <v>21</v>
      </c>
      <c r="D132" s="299" t="s">
        <v>920</v>
      </c>
      <c r="E132" s="19" t="s">
        <v>21</v>
      </c>
      <c r="F132" s="300">
        <v>1.3799999999999999</v>
      </c>
      <c r="G132" s="40"/>
      <c r="H132" s="46"/>
    </row>
    <row r="133" s="2" customFormat="1" ht="16.8" customHeight="1">
      <c r="A133" s="40"/>
      <c r="B133" s="46"/>
      <c r="C133" s="299" t="s">
        <v>138</v>
      </c>
      <c r="D133" s="299" t="s">
        <v>294</v>
      </c>
      <c r="E133" s="19" t="s">
        <v>21</v>
      </c>
      <c r="F133" s="300">
        <v>2.4660000000000002</v>
      </c>
      <c r="G133" s="40"/>
      <c r="H133" s="46"/>
    </row>
    <row r="134" s="2" customFormat="1" ht="16.8" customHeight="1">
      <c r="A134" s="40"/>
      <c r="B134" s="46"/>
      <c r="C134" s="301" t="s">
        <v>1208</v>
      </c>
      <c r="D134" s="40"/>
      <c r="E134" s="40"/>
      <c r="F134" s="40"/>
      <c r="G134" s="40"/>
      <c r="H134" s="46"/>
    </row>
    <row r="135" s="2" customFormat="1" ht="16.8" customHeight="1">
      <c r="A135" s="40"/>
      <c r="B135" s="46"/>
      <c r="C135" s="299" t="s">
        <v>914</v>
      </c>
      <c r="D135" s="299" t="s">
        <v>1245</v>
      </c>
      <c r="E135" s="19" t="s">
        <v>96</v>
      </c>
      <c r="F135" s="300">
        <v>2.4660000000000002</v>
      </c>
      <c r="G135" s="40"/>
      <c r="H135" s="46"/>
    </row>
    <row r="136" s="2" customFormat="1" ht="16.8" customHeight="1">
      <c r="A136" s="40"/>
      <c r="B136" s="46"/>
      <c r="C136" s="299" t="s">
        <v>909</v>
      </c>
      <c r="D136" s="299" t="s">
        <v>1246</v>
      </c>
      <c r="E136" s="19" t="s">
        <v>96</v>
      </c>
      <c r="F136" s="300">
        <v>2.4660000000000002</v>
      </c>
      <c r="G136" s="40"/>
      <c r="H136" s="46"/>
    </row>
    <row r="137" s="2" customFormat="1" ht="16.8" customHeight="1">
      <c r="A137" s="40"/>
      <c r="B137" s="46"/>
      <c r="C137" s="295" t="s">
        <v>141</v>
      </c>
      <c r="D137" s="296" t="s">
        <v>142</v>
      </c>
      <c r="E137" s="297" t="s">
        <v>130</v>
      </c>
      <c r="F137" s="298">
        <v>2.4500000000000002</v>
      </c>
      <c r="G137" s="40"/>
      <c r="H137" s="46"/>
    </row>
    <row r="138" s="2" customFormat="1" ht="16.8" customHeight="1">
      <c r="A138" s="40"/>
      <c r="B138" s="46"/>
      <c r="C138" s="299" t="s">
        <v>21</v>
      </c>
      <c r="D138" s="299" t="s">
        <v>1247</v>
      </c>
      <c r="E138" s="19" t="s">
        <v>21</v>
      </c>
      <c r="F138" s="300">
        <v>0</v>
      </c>
      <c r="G138" s="40"/>
      <c r="H138" s="46"/>
    </row>
    <row r="139" s="2" customFormat="1" ht="16.8" customHeight="1">
      <c r="A139" s="40"/>
      <c r="B139" s="46"/>
      <c r="C139" s="299" t="s">
        <v>21</v>
      </c>
      <c r="D139" s="299" t="s">
        <v>1248</v>
      </c>
      <c r="E139" s="19" t="s">
        <v>21</v>
      </c>
      <c r="F139" s="300">
        <v>2.4500000000000002</v>
      </c>
      <c r="G139" s="40"/>
      <c r="H139" s="46"/>
    </row>
    <row r="140" s="2" customFormat="1" ht="16.8" customHeight="1">
      <c r="A140" s="40"/>
      <c r="B140" s="46"/>
      <c r="C140" s="299" t="s">
        <v>141</v>
      </c>
      <c r="D140" s="299" t="s">
        <v>294</v>
      </c>
      <c r="E140" s="19" t="s">
        <v>21</v>
      </c>
      <c r="F140" s="300">
        <v>2.4500000000000002</v>
      </c>
      <c r="G140" s="40"/>
      <c r="H140" s="46"/>
    </row>
    <row r="141" s="2" customFormat="1" ht="16.8" customHeight="1">
      <c r="A141" s="40"/>
      <c r="B141" s="46"/>
      <c r="C141" s="295" t="s">
        <v>122</v>
      </c>
      <c r="D141" s="296" t="s">
        <v>123</v>
      </c>
      <c r="E141" s="297" t="s">
        <v>96</v>
      </c>
      <c r="F141" s="298">
        <v>398.65899999999999</v>
      </c>
      <c r="G141" s="40"/>
      <c r="H141" s="46"/>
    </row>
    <row r="142" s="2" customFormat="1" ht="16.8" customHeight="1">
      <c r="A142" s="40"/>
      <c r="B142" s="46"/>
      <c r="C142" s="299" t="s">
        <v>21</v>
      </c>
      <c r="D142" s="299" t="s">
        <v>592</v>
      </c>
      <c r="E142" s="19" t="s">
        <v>21</v>
      </c>
      <c r="F142" s="300">
        <v>0</v>
      </c>
      <c r="G142" s="40"/>
      <c r="H142" s="46"/>
    </row>
    <row r="143" s="2" customFormat="1" ht="16.8" customHeight="1">
      <c r="A143" s="40"/>
      <c r="B143" s="46"/>
      <c r="C143" s="299" t="s">
        <v>21</v>
      </c>
      <c r="D143" s="299" t="s">
        <v>593</v>
      </c>
      <c r="E143" s="19" t="s">
        <v>21</v>
      </c>
      <c r="F143" s="300">
        <v>0</v>
      </c>
      <c r="G143" s="40"/>
      <c r="H143" s="46"/>
    </row>
    <row r="144" s="2" customFormat="1" ht="16.8" customHeight="1">
      <c r="A144" s="40"/>
      <c r="B144" s="46"/>
      <c r="C144" s="299" t="s">
        <v>21</v>
      </c>
      <c r="D144" s="299" t="s">
        <v>594</v>
      </c>
      <c r="E144" s="19" t="s">
        <v>21</v>
      </c>
      <c r="F144" s="300">
        <v>435.464</v>
      </c>
      <c r="G144" s="40"/>
      <c r="H144" s="46"/>
    </row>
    <row r="145" s="2" customFormat="1" ht="16.8" customHeight="1">
      <c r="A145" s="40"/>
      <c r="B145" s="46"/>
      <c r="C145" s="299" t="s">
        <v>21</v>
      </c>
      <c r="D145" s="299" t="s">
        <v>595</v>
      </c>
      <c r="E145" s="19" t="s">
        <v>21</v>
      </c>
      <c r="F145" s="300">
        <v>-30.713999999999999</v>
      </c>
      <c r="G145" s="40"/>
      <c r="H145" s="46"/>
    </row>
    <row r="146" s="2" customFormat="1" ht="16.8" customHeight="1">
      <c r="A146" s="40"/>
      <c r="B146" s="46"/>
      <c r="C146" s="299" t="s">
        <v>21</v>
      </c>
      <c r="D146" s="299" t="s">
        <v>596</v>
      </c>
      <c r="E146" s="19" t="s">
        <v>21</v>
      </c>
      <c r="F146" s="300">
        <v>-3.9430000000000001</v>
      </c>
      <c r="G146" s="40"/>
      <c r="H146" s="46"/>
    </row>
    <row r="147" s="2" customFormat="1" ht="16.8" customHeight="1">
      <c r="A147" s="40"/>
      <c r="B147" s="46"/>
      <c r="C147" s="299" t="s">
        <v>21</v>
      </c>
      <c r="D147" s="299" t="s">
        <v>597</v>
      </c>
      <c r="E147" s="19" t="s">
        <v>21</v>
      </c>
      <c r="F147" s="300">
        <v>-1.02</v>
      </c>
      <c r="G147" s="40"/>
      <c r="H147" s="46"/>
    </row>
    <row r="148" s="2" customFormat="1" ht="16.8" customHeight="1">
      <c r="A148" s="40"/>
      <c r="B148" s="46"/>
      <c r="C148" s="299" t="s">
        <v>21</v>
      </c>
      <c r="D148" s="299" t="s">
        <v>598</v>
      </c>
      <c r="E148" s="19" t="s">
        <v>21</v>
      </c>
      <c r="F148" s="300">
        <v>-0.77200000000000002</v>
      </c>
      <c r="G148" s="40"/>
      <c r="H148" s="46"/>
    </row>
    <row r="149" s="2" customFormat="1" ht="16.8" customHeight="1">
      <c r="A149" s="40"/>
      <c r="B149" s="46"/>
      <c r="C149" s="299" t="s">
        <v>21</v>
      </c>
      <c r="D149" s="299" t="s">
        <v>599</v>
      </c>
      <c r="E149" s="19" t="s">
        <v>21</v>
      </c>
      <c r="F149" s="300">
        <v>-0.35599999999999998</v>
      </c>
      <c r="G149" s="40"/>
      <c r="H149" s="46"/>
    </row>
    <row r="150" s="2" customFormat="1" ht="16.8" customHeight="1">
      <c r="A150" s="40"/>
      <c r="B150" s="46"/>
      <c r="C150" s="299" t="s">
        <v>122</v>
      </c>
      <c r="D150" s="299" t="s">
        <v>294</v>
      </c>
      <c r="E150" s="19" t="s">
        <v>21</v>
      </c>
      <c r="F150" s="300">
        <v>398.65899999999999</v>
      </c>
      <c r="G150" s="40"/>
      <c r="H150" s="46"/>
    </row>
    <row r="151" s="2" customFormat="1" ht="16.8" customHeight="1">
      <c r="A151" s="40"/>
      <c r="B151" s="46"/>
      <c r="C151" s="301" t="s">
        <v>1208</v>
      </c>
      <c r="D151" s="40"/>
      <c r="E151" s="40"/>
      <c r="F151" s="40"/>
      <c r="G151" s="40"/>
      <c r="H151" s="46"/>
    </row>
    <row r="152" s="2" customFormat="1" ht="16.8" customHeight="1">
      <c r="A152" s="40"/>
      <c r="B152" s="46"/>
      <c r="C152" s="299" t="s">
        <v>588</v>
      </c>
      <c r="D152" s="299" t="s">
        <v>1249</v>
      </c>
      <c r="E152" s="19" t="s">
        <v>96</v>
      </c>
      <c r="F152" s="300">
        <v>230.53399999999999</v>
      </c>
      <c r="G152" s="40"/>
      <c r="H152" s="46"/>
    </row>
    <row r="153" s="2" customFormat="1" ht="16.8" customHeight="1">
      <c r="A153" s="40"/>
      <c r="B153" s="46"/>
      <c r="C153" s="299" t="s">
        <v>646</v>
      </c>
      <c r="D153" s="299" t="s">
        <v>1250</v>
      </c>
      <c r="E153" s="19" t="s">
        <v>96</v>
      </c>
      <c r="F153" s="300">
        <v>398.65899999999999</v>
      </c>
      <c r="G153" s="40"/>
      <c r="H153" s="46"/>
    </row>
    <row r="154" s="2" customFormat="1" ht="16.8" customHeight="1">
      <c r="A154" s="40"/>
      <c r="B154" s="46"/>
      <c r="C154" s="299" t="s">
        <v>297</v>
      </c>
      <c r="D154" s="299" t="s">
        <v>298</v>
      </c>
      <c r="E154" s="19" t="s">
        <v>96</v>
      </c>
      <c r="F154" s="300">
        <v>458.45800000000003</v>
      </c>
      <c r="G154" s="40"/>
      <c r="H154" s="46"/>
    </row>
    <row r="155" s="2" customFormat="1" ht="16.8" customHeight="1">
      <c r="A155" s="40"/>
      <c r="B155" s="46"/>
      <c r="C155" s="299" t="s">
        <v>554</v>
      </c>
      <c r="D155" s="299" t="s">
        <v>555</v>
      </c>
      <c r="E155" s="19" t="s">
        <v>96</v>
      </c>
      <c r="F155" s="300">
        <v>458.45800000000003</v>
      </c>
      <c r="G155" s="40"/>
      <c r="H155" s="46"/>
    </row>
    <row r="156" s="2" customFormat="1" ht="16.8" customHeight="1">
      <c r="A156" s="40"/>
      <c r="B156" s="46"/>
      <c r="C156" s="299" t="s">
        <v>651</v>
      </c>
      <c r="D156" s="299" t="s">
        <v>652</v>
      </c>
      <c r="E156" s="19" t="s">
        <v>96</v>
      </c>
      <c r="F156" s="300">
        <v>458.45800000000003</v>
      </c>
      <c r="G156" s="40"/>
      <c r="H156" s="46"/>
    </row>
    <row r="157" s="2" customFormat="1" ht="16.8" customHeight="1">
      <c r="A157" s="40"/>
      <c r="B157" s="46"/>
      <c r="C157" s="295" t="s">
        <v>119</v>
      </c>
      <c r="D157" s="296" t="s">
        <v>120</v>
      </c>
      <c r="E157" s="297" t="s">
        <v>96</v>
      </c>
      <c r="F157" s="298">
        <v>113.846</v>
      </c>
      <c r="G157" s="40"/>
      <c r="H157" s="46"/>
    </row>
    <row r="158" s="2" customFormat="1" ht="16.8" customHeight="1">
      <c r="A158" s="40"/>
      <c r="B158" s="46"/>
      <c r="C158" s="299" t="s">
        <v>21</v>
      </c>
      <c r="D158" s="299" t="s">
        <v>592</v>
      </c>
      <c r="E158" s="19" t="s">
        <v>21</v>
      </c>
      <c r="F158" s="300">
        <v>0</v>
      </c>
      <c r="G158" s="40"/>
      <c r="H158" s="46"/>
    </row>
    <row r="159" s="2" customFormat="1" ht="16.8" customHeight="1">
      <c r="A159" s="40"/>
      <c r="B159" s="46"/>
      <c r="C159" s="299" t="s">
        <v>21</v>
      </c>
      <c r="D159" s="299" t="s">
        <v>607</v>
      </c>
      <c r="E159" s="19" t="s">
        <v>21</v>
      </c>
      <c r="F159" s="300">
        <v>96.316000000000002</v>
      </c>
      <c r="G159" s="40"/>
      <c r="H159" s="46"/>
    </row>
    <row r="160" s="2" customFormat="1" ht="16.8" customHeight="1">
      <c r="A160" s="40"/>
      <c r="B160" s="46"/>
      <c r="C160" s="299" t="s">
        <v>21</v>
      </c>
      <c r="D160" s="299" t="s">
        <v>608</v>
      </c>
      <c r="E160" s="19" t="s">
        <v>21</v>
      </c>
      <c r="F160" s="300">
        <v>17.530000000000001</v>
      </c>
      <c r="G160" s="40"/>
      <c r="H160" s="46"/>
    </row>
    <row r="161" s="2" customFormat="1" ht="16.8" customHeight="1">
      <c r="A161" s="40"/>
      <c r="B161" s="46"/>
      <c r="C161" s="299" t="s">
        <v>119</v>
      </c>
      <c r="D161" s="299" t="s">
        <v>294</v>
      </c>
      <c r="E161" s="19" t="s">
        <v>21</v>
      </c>
      <c r="F161" s="300">
        <v>113.846</v>
      </c>
      <c r="G161" s="40"/>
      <c r="H161" s="46"/>
    </row>
    <row r="162" s="2" customFormat="1" ht="16.8" customHeight="1">
      <c r="A162" s="40"/>
      <c r="B162" s="46"/>
      <c r="C162" s="301" t="s">
        <v>1208</v>
      </c>
      <c r="D162" s="40"/>
      <c r="E162" s="40"/>
      <c r="F162" s="40"/>
      <c r="G162" s="40"/>
      <c r="H162" s="46"/>
    </row>
    <row r="163" s="2" customFormat="1" ht="16.8" customHeight="1">
      <c r="A163" s="40"/>
      <c r="B163" s="46"/>
      <c r="C163" s="299" t="s">
        <v>603</v>
      </c>
      <c r="D163" s="299" t="s">
        <v>1251</v>
      </c>
      <c r="E163" s="19" t="s">
        <v>96</v>
      </c>
      <c r="F163" s="300">
        <v>113.846</v>
      </c>
      <c r="G163" s="40"/>
      <c r="H163" s="46"/>
    </row>
    <row r="164" s="2" customFormat="1" ht="16.8" customHeight="1">
      <c r="A164" s="40"/>
      <c r="B164" s="46"/>
      <c r="C164" s="299" t="s">
        <v>588</v>
      </c>
      <c r="D164" s="299" t="s">
        <v>1249</v>
      </c>
      <c r="E164" s="19" t="s">
        <v>96</v>
      </c>
      <c r="F164" s="300">
        <v>230.53399999999999</v>
      </c>
      <c r="G164" s="40"/>
      <c r="H164" s="46"/>
    </row>
    <row r="165" s="2" customFormat="1" ht="16.8" customHeight="1">
      <c r="A165" s="40"/>
      <c r="B165" s="46"/>
      <c r="C165" s="295" t="s">
        <v>115</v>
      </c>
      <c r="D165" s="296" t="s">
        <v>116</v>
      </c>
      <c r="E165" s="297" t="s">
        <v>96</v>
      </c>
      <c r="F165" s="298">
        <v>54.279000000000003</v>
      </c>
      <c r="G165" s="40"/>
      <c r="H165" s="46"/>
    </row>
    <row r="166" s="2" customFormat="1" ht="16.8" customHeight="1">
      <c r="A166" s="40"/>
      <c r="B166" s="46"/>
      <c r="C166" s="299" t="s">
        <v>21</v>
      </c>
      <c r="D166" s="299" t="s">
        <v>592</v>
      </c>
      <c r="E166" s="19" t="s">
        <v>21</v>
      </c>
      <c r="F166" s="300">
        <v>0</v>
      </c>
      <c r="G166" s="40"/>
      <c r="H166" s="46"/>
    </row>
    <row r="167" s="2" customFormat="1" ht="16.8" customHeight="1">
      <c r="A167" s="40"/>
      <c r="B167" s="46"/>
      <c r="C167" s="299" t="s">
        <v>21</v>
      </c>
      <c r="D167" s="299" t="s">
        <v>614</v>
      </c>
      <c r="E167" s="19" t="s">
        <v>21</v>
      </c>
      <c r="F167" s="300">
        <v>54.279000000000003</v>
      </c>
      <c r="G167" s="40"/>
      <c r="H167" s="46"/>
    </row>
    <row r="168" s="2" customFormat="1" ht="16.8" customHeight="1">
      <c r="A168" s="40"/>
      <c r="B168" s="46"/>
      <c r="C168" s="299" t="s">
        <v>115</v>
      </c>
      <c r="D168" s="299" t="s">
        <v>294</v>
      </c>
      <c r="E168" s="19" t="s">
        <v>21</v>
      </c>
      <c r="F168" s="300">
        <v>54.279000000000003</v>
      </c>
      <c r="G168" s="40"/>
      <c r="H168" s="46"/>
    </row>
    <row r="169" s="2" customFormat="1" ht="16.8" customHeight="1">
      <c r="A169" s="40"/>
      <c r="B169" s="46"/>
      <c r="C169" s="301" t="s">
        <v>1208</v>
      </c>
      <c r="D169" s="40"/>
      <c r="E169" s="40"/>
      <c r="F169" s="40"/>
      <c r="G169" s="40"/>
      <c r="H169" s="46"/>
    </row>
    <row r="170" s="2" customFormat="1" ht="16.8" customHeight="1">
      <c r="A170" s="40"/>
      <c r="B170" s="46"/>
      <c r="C170" s="299" t="s">
        <v>610</v>
      </c>
      <c r="D170" s="299" t="s">
        <v>1252</v>
      </c>
      <c r="E170" s="19" t="s">
        <v>96</v>
      </c>
      <c r="F170" s="300">
        <v>54.279000000000003</v>
      </c>
      <c r="G170" s="40"/>
      <c r="H170" s="46"/>
    </row>
    <row r="171" s="2" customFormat="1" ht="16.8" customHeight="1">
      <c r="A171" s="40"/>
      <c r="B171" s="46"/>
      <c r="C171" s="299" t="s">
        <v>588</v>
      </c>
      <c r="D171" s="299" t="s">
        <v>1249</v>
      </c>
      <c r="E171" s="19" t="s">
        <v>96</v>
      </c>
      <c r="F171" s="300">
        <v>230.53399999999999</v>
      </c>
      <c r="G171" s="40"/>
      <c r="H171" s="46"/>
    </row>
    <row r="172" s="2" customFormat="1" ht="16.8" customHeight="1">
      <c r="A172" s="40"/>
      <c r="B172" s="46"/>
      <c r="C172" s="295" t="s">
        <v>125</v>
      </c>
      <c r="D172" s="296" t="s">
        <v>126</v>
      </c>
      <c r="E172" s="297" t="s">
        <v>96</v>
      </c>
      <c r="F172" s="298">
        <v>57.037999999999997</v>
      </c>
      <c r="G172" s="40"/>
      <c r="H172" s="46"/>
    </row>
    <row r="173" s="2" customFormat="1" ht="16.8" customHeight="1">
      <c r="A173" s="40"/>
      <c r="B173" s="46"/>
      <c r="C173" s="299" t="s">
        <v>21</v>
      </c>
      <c r="D173" s="299" t="s">
        <v>570</v>
      </c>
      <c r="E173" s="19" t="s">
        <v>21</v>
      </c>
      <c r="F173" s="300">
        <v>0</v>
      </c>
      <c r="G173" s="40"/>
      <c r="H173" s="46"/>
    </row>
    <row r="174" s="2" customFormat="1" ht="16.8" customHeight="1">
      <c r="A174" s="40"/>
      <c r="B174" s="46"/>
      <c r="C174" s="299" t="s">
        <v>21</v>
      </c>
      <c r="D174" s="299" t="s">
        <v>571</v>
      </c>
      <c r="E174" s="19" t="s">
        <v>21</v>
      </c>
      <c r="F174" s="300">
        <v>5.0860000000000003</v>
      </c>
      <c r="G174" s="40"/>
      <c r="H174" s="46"/>
    </row>
    <row r="175" s="2" customFormat="1" ht="16.8" customHeight="1">
      <c r="A175" s="40"/>
      <c r="B175" s="46"/>
      <c r="C175" s="299" t="s">
        <v>21</v>
      </c>
      <c r="D175" s="299" t="s">
        <v>572</v>
      </c>
      <c r="E175" s="19" t="s">
        <v>21</v>
      </c>
      <c r="F175" s="300">
        <v>0.95899999999999996</v>
      </c>
      <c r="G175" s="40"/>
      <c r="H175" s="46"/>
    </row>
    <row r="176" s="2" customFormat="1" ht="16.8" customHeight="1">
      <c r="A176" s="40"/>
      <c r="B176" s="46"/>
      <c r="C176" s="299" t="s">
        <v>21</v>
      </c>
      <c r="D176" s="299" t="s">
        <v>573</v>
      </c>
      <c r="E176" s="19" t="s">
        <v>21</v>
      </c>
      <c r="F176" s="300">
        <v>1.3540000000000001</v>
      </c>
      <c r="G176" s="40"/>
      <c r="H176" s="46"/>
    </row>
    <row r="177" s="2" customFormat="1" ht="16.8" customHeight="1">
      <c r="A177" s="40"/>
      <c r="B177" s="46"/>
      <c r="C177" s="299" t="s">
        <v>21</v>
      </c>
      <c r="D177" s="299" t="s">
        <v>574</v>
      </c>
      <c r="E177" s="19" t="s">
        <v>21</v>
      </c>
      <c r="F177" s="300">
        <v>0</v>
      </c>
      <c r="G177" s="40"/>
      <c r="H177" s="46"/>
    </row>
    <row r="178" s="2" customFormat="1" ht="16.8" customHeight="1">
      <c r="A178" s="40"/>
      <c r="B178" s="46"/>
      <c r="C178" s="299" t="s">
        <v>21</v>
      </c>
      <c r="D178" s="299" t="s">
        <v>575</v>
      </c>
      <c r="E178" s="19" t="s">
        <v>21</v>
      </c>
      <c r="F178" s="300">
        <v>1.0049999999999999</v>
      </c>
      <c r="G178" s="40"/>
      <c r="H178" s="46"/>
    </row>
    <row r="179" s="2" customFormat="1" ht="16.8" customHeight="1">
      <c r="A179" s="40"/>
      <c r="B179" s="46"/>
      <c r="C179" s="299" t="s">
        <v>21</v>
      </c>
      <c r="D179" s="299" t="s">
        <v>679</v>
      </c>
      <c r="E179" s="19" t="s">
        <v>21</v>
      </c>
      <c r="F179" s="300">
        <v>0</v>
      </c>
      <c r="G179" s="40"/>
      <c r="H179" s="46"/>
    </row>
    <row r="180" s="2" customFormat="1" ht="16.8" customHeight="1">
      <c r="A180" s="40"/>
      <c r="B180" s="46"/>
      <c r="C180" s="299" t="s">
        <v>21</v>
      </c>
      <c r="D180" s="299" t="s">
        <v>715</v>
      </c>
      <c r="E180" s="19" t="s">
        <v>21</v>
      </c>
      <c r="F180" s="300">
        <v>5.7759999999999998</v>
      </c>
      <c r="G180" s="40"/>
      <c r="H180" s="46"/>
    </row>
    <row r="181" s="2" customFormat="1" ht="16.8" customHeight="1">
      <c r="A181" s="40"/>
      <c r="B181" s="46"/>
      <c r="C181" s="299" t="s">
        <v>21</v>
      </c>
      <c r="D181" s="299" t="s">
        <v>701</v>
      </c>
      <c r="E181" s="19" t="s">
        <v>21</v>
      </c>
      <c r="F181" s="300">
        <v>0</v>
      </c>
      <c r="G181" s="40"/>
      <c r="H181" s="46"/>
    </row>
    <row r="182" s="2" customFormat="1" ht="16.8" customHeight="1">
      <c r="A182" s="40"/>
      <c r="B182" s="46"/>
      <c r="C182" s="299" t="s">
        <v>21</v>
      </c>
      <c r="D182" s="299" t="s">
        <v>716</v>
      </c>
      <c r="E182" s="19" t="s">
        <v>21</v>
      </c>
      <c r="F182" s="300">
        <v>50.173000000000002</v>
      </c>
      <c r="G182" s="40"/>
      <c r="H182" s="46"/>
    </row>
    <row r="183" s="2" customFormat="1" ht="16.8" customHeight="1">
      <c r="A183" s="40"/>
      <c r="B183" s="46"/>
      <c r="C183" s="299" t="s">
        <v>21</v>
      </c>
      <c r="D183" s="299" t="s">
        <v>717</v>
      </c>
      <c r="E183" s="19" t="s">
        <v>21</v>
      </c>
      <c r="F183" s="300">
        <v>-7.3150000000000004</v>
      </c>
      <c r="G183" s="40"/>
      <c r="H183" s="46"/>
    </row>
    <row r="184" s="2" customFormat="1" ht="16.8" customHeight="1">
      <c r="A184" s="40"/>
      <c r="B184" s="46"/>
      <c r="C184" s="299" t="s">
        <v>125</v>
      </c>
      <c r="D184" s="299" t="s">
        <v>294</v>
      </c>
      <c r="E184" s="19" t="s">
        <v>21</v>
      </c>
      <c r="F184" s="300">
        <v>57.037999999999997</v>
      </c>
      <c r="G184" s="40"/>
      <c r="H184" s="46"/>
    </row>
    <row r="185" s="2" customFormat="1" ht="16.8" customHeight="1">
      <c r="A185" s="40"/>
      <c r="B185" s="46"/>
      <c r="C185" s="301" t="s">
        <v>1208</v>
      </c>
      <c r="D185" s="40"/>
      <c r="E185" s="40"/>
      <c r="F185" s="40"/>
      <c r="G185" s="40"/>
      <c r="H185" s="46"/>
    </row>
    <row r="186" s="2" customFormat="1" ht="16.8" customHeight="1">
      <c r="A186" s="40"/>
      <c r="B186" s="46"/>
      <c r="C186" s="299" t="s">
        <v>711</v>
      </c>
      <c r="D186" s="299" t="s">
        <v>1253</v>
      </c>
      <c r="E186" s="19" t="s">
        <v>96</v>
      </c>
      <c r="F186" s="300">
        <v>57.037999999999997</v>
      </c>
      <c r="G186" s="40"/>
      <c r="H186" s="46"/>
    </row>
    <row r="187" s="2" customFormat="1" ht="16.8" customHeight="1">
      <c r="A187" s="40"/>
      <c r="B187" s="46"/>
      <c r="C187" s="299" t="s">
        <v>662</v>
      </c>
      <c r="D187" s="299" t="s">
        <v>1254</v>
      </c>
      <c r="E187" s="19" t="s">
        <v>96</v>
      </c>
      <c r="F187" s="300">
        <v>57.037999999999997</v>
      </c>
      <c r="G187" s="40"/>
      <c r="H187" s="46"/>
    </row>
    <row r="188" s="2" customFormat="1" ht="16.8" customHeight="1">
      <c r="A188" s="40"/>
      <c r="B188" s="46"/>
      <c r="C188" s="299" t="s">
        <v>521</v>
      </c>
      <c r="D188" s="299" t="s">
        <v>522</v>
      </c>
      <c r="E188" s="19" t="s">
        <v>523</v>
      </c>
      <c r="F188" s="300">
        <v>22.815000000000001</v>
      </c>
      <c r="G188" s="40"/>
      <c r="H188" s="46"/>
    </row>
    <row r="189" s="2" customFormat="1">
      <c r="A189" s="40"/>
      <c r="B189" s="46"/>
      <c r="C189" s="299" t="s">
        <v>543</v>
      </c>
      <c r="D189" s="299" t="s">
        <v>544</v>
      </c>
      <c r="E189" s="19" t="s">
        <v>96</v>
      </c>
      <c r="F189" s="300">
        <v>77.281000000000006</v>
      </c>
      <c r="G189" s="40"/>
      <c r="H189" s="46"/>
    </row>
    <row r="190" s="2" customFormat="1" ht="16.8" customHeight="1">
      <c r="A190" s="40"/>
      <c r="B190" s="46"/>
      <c r="C190" s="295" t="s">
        <v>132</v>
      </c>
      <c r="D190" s="296" t="s">
        <v>133</v>
      </c>
      <c r="E190" s="297" t="s">
        <v>96</v>
      </c>
      <c r="F190" s="298">
        <v>7.5490000000000004</v>
      </c>
      <c r="G190" s="40"/>
      <c r="H190" s="46"/>
    </row>
    <row r="191" s="2" customFormat="1" ht="16.8" customHeight="1">
      <c r="A191" s="40"/>
      <c r="B191" s="46"/>
      <c r="C191" s="299" t="s">
        <v>21</v>
      </c>
      <c r="D191" s="299" t="s">
        <v>674</v>
      </c>
      <c r="E191" s="19" t="s">
        <v>21</v>
      </c>
      <c r="F191" s="300">
        <v>0</v>
      </c>
      <c r="G191" s="40"/>
      <c r="H191" s="46"/>
    </row>
    <row r="192" s="2" customFormat="1" ht="16.8" customHeight="1">
      <c r="A192" s="40"/>
      <c r="B192" s="46"/>
      <c r="C192" s="299" t="s">
        <v>21</v>
      </c>
      <c r="D192" s="299" t="s">
        <v>570</v>
      </c>
      <c r="E192" s="19" t="s">
        <v>21</v>
      </c>
      <c r="F192" s="300">
        <v>0</v>
      </c>
      <c r="G192" s="40"/>
      <c r="H192" s="46"/>
    </row>
    <row r="193" s="2" customFormat="1" ht="16.8" customHeight="1">
      <c r="A193" s="40"/>
      <c r="B193" s="46"/>
      <c r="C193" s="299" t="s">
        <v>21</v>
      </c>
      <c r="D193" s="299" t="s">
        <v>675</v>
      </c>
      <c r="E193" s="19" t="s">
        <v>21</v>
      </c>
      <c r="F193" s="300">
        <v>3.0510000000000002</v>
      </c>
      <c r="G193" s="40"/>
      <c r="H193" s="46"/>
    </row>
    <row r="194" s="2" customFormat="1" ht="16.8" customHeight="1">
      <c r="A194" s="40"/>
      <c r="B194" s="46"/>
      <c r="C194" s="299" t="s">
        <v>21</v>
      </c>
      <c r="D194" s="299" t="s">
        <v>676</v>
      </c>
      <c r="E194" s="19" t="s">
        <v>21</v>
      </c>
      <c r="F194" s="300">
        <v>0.65400000000000003</v>
      </c>
      <c r="G194" s="40"/>
      <c r="H194" s="46"/>
    </row>
    <row r="195" s="2" customFormat="1" ht="16.8" customHeight="1">
      <c r="A195" s="40"/>
      <c r="B195" s="46"/>
      <c r="C195" s="299" t="s">
        <v>21</v>
      </c>
      <c r="D195" s="299" t="s">
        <v>677</v>
      </c>
      <c r="E195" s="19" t="s">
        <v>21</v>
      </c>
      <c r="F195" s="300">
        <v>0.54900000000000004</v>
      </c>
      <c r="G195" s="40"/>
      <c r="H195" s="46"/>
    </row>
    <row r="196" s="2" customFormat="1" ht="16.8" customHeight="1">
      <c r="A196" s="40"/>
      <c r="B196" s="46"/>
      <c r="C196" s="299" t="s">
        <v>21</v>
      </c>
      <c r="D196" s="299" t="s">
        <v>574</v>
      </c>
      <c r="E196" s="19" t="s">
        <v>21</v>
      </c>
      <c r="F196" s="300">
        <v>0</v>
      </c>
      <c r="G196" s="40"/>
      <c r="H196" s="46"/>
    </row>
    <row r="197" s="2" customFormat="1" ht="16.8" customHeight="1">
      <c r="A197" s="40"/>
      <c r="B197" s="46"/>
      <c r="C197" s="299" t="s">
        <v>21</v>
      </c>
      <c r="D197" s="299" t="s">
        <v>678</v>
      </c>
      <c r="E197" s="19" t="s">
        <v>21</v>
      </c>
      <c r="F197" s="300">
        <v>0.40699999999999997</v>
      </c>
      <c r="G197" s="40"/>
      <c r="H197" s="46"/>
    </row>
    <row r="198" s="2" customFormat="1" ht="16.8" customHeight="1">
      <c r="A198" s="40"/>
      <c r="B198" s="46"/>
      <c r="C198" s="299" t="s">
        <v>21</v>
      </c>
      <c r="D198" s="299" t="s">
        <v>679</v>
      </c>
      <c r="E198" s="19" t="s">
        <v>21</v>
      </c>
      <c r="F198" s="300">
        <v>0</v>
      </c>
      <c r="G198" s="40"/>
      <c r="H198" s="46"/>
    </row>
    <row r="199" s="2" customFormat="1" ht="16.8" customHeight="1">
      <c r="A199" s="40"/>
      <c r="B199" s="46"/>
      <c r="C199" s="299" t="s">
        <v>21</v>
      </c>
      <c r="D199" s="299" t="s">
        <v>680</v>
      </c>
      <c r="E199" s="19" t="s">
        <v>21</v>
      </c>
      <c r="F199" s="300">
        <v>2.8879999999999999</v>
      </c>
      <c r="G199" s="40"/>
      <c r="H199" s="46"/>
    </row>
    <row r="200" s="2" customFormat="1" ht="16.8" customHeight="1">
      <c r="A200" s="40"/>
      <c r="B200" s="46"/>
      <c r="C200" s="299" t="s">
        <v>132</v>
      </c>
      <c r="D200" s="299" t="s">
        <v>294</v>
      </c>
      <c r="E200" s="19" t="s">
        <v>21</v>
      </c>
      <c r="F200" s="300">
        <v>7.5490000000000004</v>
      </c>
      <c r="G200" s="40"/>
      <c r="H200" s="46"/>
    </row>
    <row r="201" s="2" customFormat="1" ht="16.8" customHeight="1">
      <c r="A201" s="40"/>
      <c r="B201" s="46"/>
      <c r="C201" s="301" t="s">
        <v>1208</v>
      </c>
      <c r="D201" s="40"/>
      <c r="E201" s="40"/>
      <c r="F201" s="40"/>
      <c r="G201" s="40"/>
      <c r="H201" s="46"/>
    </row>
    <row r="202" s="2" customFormat="1" ht="16.8" customHeight="1">
      <c r="A202" s="40"/>
      <c r="B202" s="46"/>
      <c r="C202" s="299" t="s">
        <v>670</v>
      </c>
      <c r="D202" s="299" t="s">
        <v>1255</v>
      </c>
      <c r="E202" s="19" t="s">
        <v>96</v>
      </c>
      <c r="F202" s="300">
        <v>7.5490000000000004</v>
      </c>
      <c r="G202" s="40"/>
      <c r="H202" s="46"/>
    </row>
    <row r="203" s="2" customFormat="1" ht="16.8" customHeight="1">
      <c r="A203" s="40"/>
      <c r="B203" s="46"/>
      <c r="C203" s="299" t="s">
        <v>651</v>
      </c>
      <c r="D203" s="299" t="s">
        <v>652</v>
      </c>
      <c r="E203" s="19" t="s">
        <v>96</v>
      </c>
      <c r="F203" s="300">
        <v>9.0589999999999993</v>
      </c>
      <c r="G203" s="40"/>
      <c r="H203" s="46"/>
    </row>
    <row r="204" s="2" customFormat="1" ht="16.8" customHeight="1">
      <c r="A204" s="40"/>
      <c r="B204" s="46"/>
      <c r="C204" s="295" t="s">
        <v>128</v>
      </c>
      <c r="D204" s="296" t="s">
        <v>129</v>
      </c>
      <c r="E204" s="297" t="s">
        <v>130</v>
      </c>
      <c r="F204" s="298">
        <v>51.218000000000004</v>
      </c>
      <c r="G204" s="40"/>
      <c r="H204" s="46"/>
    </row>
    <row r="205" s="2" customFormat="1" ht="16.8" customHeight="1">
      <c r="A205" s="40"/>
      <c r="B205" s="46"/>
      <c r="C205" s="299" t="s">
        <v>21</v>
      </c>
      <c r="D205" s="299" t="s">
        <v>689</v>
      </c>
      <c r="E205" s="19" t="s">
        <v>21</v>
      </c>
      <c r="F205" s="300">
        <v>0</v>
      </c>
      <c r="G205" s="40"/>
      <c r="H205" s="46"/>
    </row>
    <row r="206" s="2" customFormat="1" ht="16.8" customHeight="1">
      <c r="A206" s="40"/>
      <c r="B206" s="46"/>
      <c r="C206" s="299" t="s">
        <v>21</v>
      </c>
      <c r="D206" s="299" t="s">
        <v>570</v>
      </c>
      <c r="E206" s="19" t="s">
        <v>21</v>
      </c>
      <c r="F206" s="300">
        <v>0</v>
      </c>
      <c r="G206" s="40"/>
      <c r="H206" s="46"/>
    </row>
    <row r="207" s="2" customFormat="1" ht="16.8" customHeight="1">
      <c r="A207" s="40"/>
      <c r="B207" s="46"/>
      <c r="C207" s="299" t="s">
        <v>21</v>
      </c>
      <c r="D207" s="299" t="s">
        <v>690</v>
      </c>
      <c r="E207" s="19" t="s">
        <v>21</v>
      </c>
      <c r="F207" s="300">
        <v>23.942</v>
      </c>
      <c r="G207" s="40"/>
      <c r="H207" s="46"/>
    </row>
    <row r="208" s="2" customFormat="1" ht="16.8" customHeight="1">
      <c r="A208" s="40"/>
      <c r="B208" s="46"/>
      <c r="C208" s="299" t="s">
        <v>21</v>
      </c>
      <c r="D208" s="299" t="s">
        <v>691</v>
      </c>
      <c r="E208" s="19" t="s">
        <v>21</v>
      </c>
      <c r="F208" s="300">
        <v>4.96</v>
      </c>
      <c r="G208" s="40"/>
      <c r="H208" s="46"/>
    </row>
    <row r="209" s="2" customFormat="1" ht="16.8" customHeight="1">
      <c r="A209" s="40"/>
      <c r="B209" s="46"/>
      <c r="C209" s="299" t="s">
        <v>21</v>
      </c>
      <c r="D209" s="299" t="s">
        <v>692</v>
      </c>
      <c r="E209" s="19" t="s">
        <v>21</v>
      </c>
      <c r="F209" s="300">
        <v>4.2599999999999998</v>
      </c>
      <c r="G209" s="40"/>
      <c r="H209" s="46"/>
    </row>
    <row r="210" s="2" customFormat="1" ht="16.8" customHeight="1">
      <c r="A210" s="40"/>
      <c r="B210" s="46"/>
      <c r="C210" s="299" t="s">
        <v>21</v>
      </c>
      <c r="D210" s="299" t="s">
        <v>574</v>
      </c>
      <c r="E210" s="19" t="s">
        <v>21</v>
      </c>
      <c r="F210" s="300">
        <v>0</v>
      </c>
      <c r="G210" s="40"/>
      <c r="H210" s="46"/>
    </row>
    <row r="211" s="2" customFormat="1" ht="16.8" customHeight="1">
      <c r="A211" s="40"/>
      <c r="B211" s="46"/>
      <c r="C211" s="299" t="s">
        <v>21</v>
      </c>
      <c r="D211" s="299" t="s">
        <v>693</v>
      </c>
      <c r="E211" s="19" t="s">
        <v>21</v>
      </c>
      <c r="F211" s="300">
        <v>3.3159999999999998</v>
      </c>
      <c r="G211" s="40"/>
      <c r="H211" s="46"/>
    </row>
    <row r="212" s="2" customFormat="1" ht="16.8" customHeight="1">
      <c r="A212" s="40"/>
      <c r="B212" s="46"/>
      <c r="C212" s="299" t="s">
        <v>21</v>
      </c>
      <c r="D212" s="299" t="s">
        <v>679</v>
      </c>
      <c r="E212" s="19" t="s">
        <v>21</v>
      </c>
      <c r="F212" s="300">
        <v>0</v>
      </c>
      <c r="G212" s="40"/>
      <c r="H212" s="46"/>
    </row>
    <row r="213" s="2" customFormat="1" ht="16.8" customHeight="1">
      <c r="A213" s="40"/>
      <c r="B213" s="46"/>
      <c r="C213" s="299" t="s">
        <v>21</v>
      </c>
      <c r="D213" s="299" t="s">
        <v>694</v>
      </c>
      <c r="E213" s="19" t="s">
        <v>21</v>
      </c>
      <c r="F213" s="300">
        <v>14.74</v>
      </c>
      <c r="G213" s="40"/>
      <c r="H213" s="46"/>
    </row>
    <row r="214" s="2" customFormat="1" ht="16.8" customHeight="1">
      <c r="A214" s="40"/>
      <c r="B214" s="46"/>
      <c r="C214" s="299" t="s">
        <v>128</v>
      </c>
      <c r="D214" s="299" t="s">
        <v>294</v>
      </c>
      <c r="E214" s="19" t="s">
        <v>21</v>
      </c>
      <c r="F214" s="300">
        <v>51.218000000000004</v>
      </c>
      <c r="G214" s="40"/>
      <c r="H214" s="46"/>
    </row>
    <row r="215" s="2" customFormat="1" ht="16.8" customHeight="1">
      <c r="A215" s="40"/>
      <c r="B215" s="46"/>
      <c r="C215" s="301" t="s">
        <v>1208</v>
      </c>
      <c r="D215" s="40"/>
      <c r="E215" s="40"/>
      <c r="F215" s="40"/>
      <c r="G215" s="40"/>
      <c r="H215" s="46"/>
    </row>
    <row r="216" s="2" customFormat="1" ht="16.8" customHeight="1">
      <c r="A216" s="40"/>
      <c r="B216" s="46"/>
      <c r="C216" s="299" t="s">
        <v>685</v>
      </c>
      <c r="D216" s="299" t="s">
        <v>1256</v>
      </c>
      <c r="E216" s="19" t="s">
        <v>130</v>
      </c>
      <c r="F216" s="300">
        <v>51.218000000000004</v>
      </c>
      <c r="G216" s="40"/>
      <c r="H216" s="46"/>
    </row>
    <row r="217" s="2" customFormat="1">
      <c r="A217" s="40"/>
      <c r="B217" s="46"/>
      <c r="C217" s="299" t="s">
        <v>543</v>
      </c>
      <c r="D217" s="299" t="s">
        <v>544</v>
      </c>
      <c r="E217" s="19" t="s">
        <v>96</v>
      </c>
      <c r="F217" s="300">
        <v>77.281000000000006</v>
      </c>
      <c r="G217" s="40"/>
      <c r="H217" s="46"/>
    </row>
    <row r="218" s="2" customFormat="1" ht="16.8" customHeight="1">
      <c r="A218" s="40"/>
      <c r="B218" s="46"/>
      <c r="C218" s="295" t="s">
        <v>1257</v>
      </c>
      <c r="D218" s="296" t="s">
        <v>1258</v>
      </c>
      <c r="E218" s="297" t="s">
        <v>96</v>
      </c>
      <c r="F218" s="298">
        <v>37.581000000000003</v>
      </c>
      <c r="G218" s="40"/>
      <c r="H218" s="46"/>
    </row>
    <row r="219" s="2" customFormat="1" ht="16.8" customHeight="1">
      <c r="A219" s="40"/>
      <c r="B219" s="46"/>
      <c r="C219" s="299" t="s">
        <v>21</v>
      </c>
      <c r="D219" s="299" t="s">
        <v>1259</v>
      </c>
      <c r="E219" s="19" t="s">
        <v>21</v>
      </c>
      <c r="F219" s="300">
        <v>0</v>
      </c>
      <c r="G219" s="40"/>
      <c r="H219" s="46"/>
    </row>
    <row r="220" s="2" customFormat="1" ht="16.8" customHeight="1">
      <c r="A220" s="40"/>
      <c r="B220" s="46"/>
      <c r="C220" s="299" t="s">
        <v>21</v>
      </c>
      <c r="D220" s="299" t="s">
        <v>1260</v>
      </c>
      <c r="E220" s="19" t="s">
        <v>21</v>
      </c>
      <c r="F220" s="300">
        <v>37.581000000000003</v>
      </c>
      <c r="G220" s="40"/>
      <c r="H220" s="46"/>
    </row>
    <row r="221" s="2" customFormat="1" ht="16.8" customHeight="1">
      <c r="A221" s="40"/>
      <c r="B221" s="46"/>
      <c r="C221" s="299" t="s">
        <v>1257</v>
      </c>
      <c r="D221" s="299" t="s">
        <v>294</v>
      </c>
      <c r="E221" s="19" t="s">
        <v>21</v>
      </c>
      <c r="F221" s="300">
        <v>37.581000000000003</v>
      </c>
      <c r="G221" s="40"/>
      <c r="H221" s="46"/>
    </row>
    <row r="222" s="2" customFormat="1" ht="26.4" customHeight="1">
      <c r="A222" s="40"/>
      <c r="B222" s="46"/>
      <c r="C222" s="294" t="s">
        <v>1261</v>
      </c>
      <c r="D222" s="294" t="s">
        <v>85</v>
      </c>
      <c r="E222" s="40"/>
      <c r="F222" s="40"/>
      <c r="G222" s="40"/>
      <c r="H222" s="46"/>
    </row>
    <row r="223" s="2" customFormat="1" ht="16.8" customHeight="1">
      <c r="A223" s="40"/>
      <c r="B223" s="46"/>
      <c r="C223" s="295" t="s">
        <v>135</v>
      </c>
      <c r="D223" s="296" t="s">
        <v>136</v>
      </c>
      <c r="E223" s="297" t="s">
        <v>96</v>
      </c>
      <c r="F223" s="298">
        <v>3.1200000000000001</v>
      </c>
      <c r="G223" s="40"/>
      <c r="H223" s="46"/>
    </row>
    <row r="224" s="2" customFormat="1" ht="16.8" customHeight="1">
      <c r="A224" s="40"/>
      <c r="B224" s="46"/>
      <c r="C224" s="299" t="s">
        <v>21</v>
      </c>
      <c r="D224" s="299" t="s">
        <v>293</v>
      </c>
      <c r="E224" s="19" t="s">
        <v>21</v>
      </c>
      <c r="F224" s="300">
        <v>3.1200000000000001</v>
      </c>
      <c r="G224" s="40"/>
      <c r="H224" s="46"/>
    </row>
    <row r="225" s="2" customFormat="1" ht="16.8" customHeight="1">
      <c r="A225" s="40"/>
      <c r="B225" s="46"/>
      <c r="C225" s="299" t="s">
        <v>135</v>
      </c>
      <c r="D225" s="299" t="s">
        <v>294</v>
      </c>
      <c r="E225" s="19" t="s">
        <v>21</v>
      </c>
      <c r="F225" s="300">
        <v>3.1200000000000001</v>
      </c>
      <c r="G225" s="40"/>
      <c r="H225" s="46"/>
    </row>
    <row r="226" s="2" customFormat="1" ht="16.8" customHeight="1">
      <c r="A226" s="40"/>
      <c r="B226" s="46"/>
      <c r="C226" s="295" t="s">
        <v>637</v>
      </c>
      <c r="D226" s="296" t="s">
        <v>1211</v>
      </c>
      <c r="E226" s="297" t="s">
        <v>96</v>
      </c>
      <c r="F226" s="298">
        <v>63.073</v>
      </c>
      <c r="G226" s="40"/>
      <c r="H226" s="46"/>
    </row>
    <row r="227" s="2" customFormat="1" ht="16.8" customHeight="1">
      <c r="A227" s="40"/>
      <c r="B227" s="46"/>
      <c r="C227" s="299" t="s">
        <v>21</v>
      </c>
      <c r="D227" s="299" t="s">
        <v>995</v>
      </c>
      <c r="E227" s="19" t="s">
        <v>21</v>
      </c>
      <c r="F227" s="300">
        <v>73.975999999999999</v>
      </c>
      <c r="G227" s="40"/>
      <c r="H227" s="46"/>
    </row>
    <row r="228" s="2" customFormat="1" ht="16.8" customHeight="1">
      <c r="A228" s="40"/>
      <c r="B228" s="46"/>
      <c r="C228" s="299" t="s">
        <v>21</v>
      </c>
      <c r="D228" s="299" t="s">
        <v>996</v>
      </c>
      <c r="E228" s="19" t="s">
        <v>21</v>
      </c>
      <c r="F228" s="300">
        <v>-12.239000000000001</v>
      </c>
      <c r="G228" s="40"/>
      <c r="H228" s="46"/>
    </row>
    <row r="229" s="2" customFormat="1" ht="16.8" customHeight="1">
      <c r="A229" s="40"/>
      <c r="B229" s="46"/>
      <c r="C229" s="299" t="s">
        <v>21</v>
      </c>
      <c r="D229" s="299" t="s">
        <v>997</v>
      </c>
      <c r="E229" s="19" t="s">
        <v>21</v>
      </c>
      <c r="F229" s="300">
        <v>-0.65000000000000002</v>
      </c>
      <c r="G229" s="40"/>
      <c r="H229" s="46"/>
    </row>
    <row r="230" s="2" customFormat="1" ht="16.8" customHeight="1">
      <c r="A230" s="40"/>
      <c r="B230" s="46"/>
      <c r="C230" s="299" t="s">
        <v>21</v>
      </c>
      <c r="D230" s="299" t="s">
        <v>998</v>
      </c>
      <c r="E230" s="19" t="s">
        <v>21</v>
      </c>
      <c r="F230" s="300">
        <v>1.4179999999999999</v>
      </c>
      <c r="G230" s="40"/>
      <c r="H230" s="46"/>
    </row>
    <row r="231" s="2" customFormat="1" ht="16.8" customHeight="1">
      <c r="A231" s="40"/>
      <c r="B231" s="46"/>
      <c r="C231" s="299" t="s">
        <v>21</v>
      </c>
      <c r="D231" s="299" t="s">
        <v>999</v>
      </c>
      <c r="E231" s="19" t="s">
        <v>21</v>
      </c>
      <c r="F231" s="300">
        <v>0.53400000000000003</v>
      </c>
      <c r="G231" s="40"/>
      <c r="H231" s="46"/>
    </row>
    <row r="232" s="2" customFormat="1" ht="16.8" customHeight="1">
      <c r="A232" s="40"/>
      <c r="B232" s="46"/>
      <c r="C232" s="299" t="s">
        <v>21</v>
      </c>
      <c r="D232" s="299" t="s">
        <v>1000</v>
      </c>
      <c r="E232" s="19" t="s">
        <v>21</v>
      </c>
      <c r="F232" s="300">
        <v>0.034000000000000002</v>
      </c>
      <c r="G232" s="40"/>
      <c r="H232" s="46"/>
    </row>
    <row r="233" s="2" customFormat="1" ht="16.8" customHeight="1">
      <c r="A233" s="40"/>
      <c r="B233" s="46"/>
      <c r="C233" s="299" t="s">
        <v>637</v>
      </c>
      <c r="D233" s="299" t="s">
        <v>294</v>
      </c>
      <c r="E233" s="19" t="s">
        <v>21</v>
      </c>
      <c r="F233" s="300">
        <v>63.073</v>
      </c>
      <c r="G233" s="40"/>
      <c r="H233" s="46"/>
    </row>
    <row r="234" s="2" customFormat="1" ht="16.8" customHeight="1">
      <c r="A234" s="40"/>
      <c r="B234" s="46"/>
      <c r="C234" s="295" t="s">
        <v>94</v>
      </c>
      <c r="D234" s="296" t="s">
        <v>95</v>
      </c>
      <c r="E234" s="297" t="s">
        <v>96</v>
      </c>
      <c r="F234" s="298">
        <v>0</v>
      </c>
      <c r="G234" s="40"/>
      <c r="H234" s="46"/>
    </row>
    <row r="235" s="2" customFormat="1" ht="16.8" customHeight="1">
      <c r="A235" s="40"/>
      <c r="B235" s="46"/>
      <c r="C235" s="295" t="s">
        <v>937</v>
      </c>
      <c r="D235" s="296" t="s">
        <v>938</v>
      </c>
      <c r="E235" s="297" t="s">
        <v>96</v>
      </c>
      <c r="F235" s="298">
        <v>57.149999999999999</v>
      </c>
      <c r="G235" s="40"/>
      <c r="H235" s="46"/>
    </row>
    <row r="236" s="2" customFormat="1" ht="16.8" customHeight="1">
      <c r="A236" s="40"/>
      <c r="B236" s="46"/>
      <c r="C236" s="299" t="s">
        <v>21</v>
      </c>
      <c r="D236" s="299" t="s">
        <v>750</v>
      </c>
      <c r="E236" s="19" t="s">
        <v>21</v>
      </c>
      <c r="F236" s="300">
        <v>0</v>
      </c>
      <c r="G236" s="40"/>
      <c r="H236" s="46"/>
    </row>
    <row r="237" s="2" customFormat="1" ht="16.8" customHeight="1">
      <c r="A237" s="40"/>
      <c r="B237" s="46"/>
      <c r="C237" s="299" t="s">
        <v>21</v>
      </c>
      <c r="D237" s="299" t="s">
        <v>1027</v>
      </c>
      <c r="E237" s="19" t="s">
        <v>21</v>
      </c>
      <c r="F237" s="300">
        <v>68.725999999999999</v>
      </c>
      <c r="G237" s="40"/>
      <c r="H237" s="46"/>
    </row>
    <row r="238" s="2" customFormat="1" ht="16.8" customHeight="1">
      <c r="A238" s="40"/>
      <c r="B238" s="46"/>
      <c r="C238" s="299" t="s">
        <v>21</v>
      </c>
      <c r="D238" s="299" t="s">
        <v>989</v>
      </c>
      <c r="E238" s="19" t="s">
        <v>21</v>
      </c>
      <c r="F238" s="300">
        <v>-11.108000000000001</v>
      </c>
      <c r="G238" s="40"/>
      <c r="H238" s="46"/>
    </row>
    <row r="239" s="2" customFormat="1" ht="16.8" customHeight="1">
      <c r="A239" s="40"/>
      <c r="B239" s="46"/>
      <c r="C239" s="299" t="s">
        <v>21</v>
      </c>
      <c r="D239" s="299" t="s">
        <v>990</v>
      </c>
      <c r="E239" s="19" t="s">
        <v>21</v>
      </c>
      <c r="F239" s="300">
        <v>-0.46800000000000003</v>
      </c>
      <c r="G239" s="40"/>
      <c r="H239" s="46"/>
    </row>
    <row r="240" s="2" customFormat="1" ht="16.8" customHeight="1">
      <c r="A240" s="40"/>
      <c r="B240" s="46"/>
      <c r="C240" s="299" t="s">
        <v>937</v>
      </c>
      <c r="D240" s="299" t="s">
        <v>294</v>
      </c>
      <c r="E240" s="19" t="s">
        <v>21</v>
      </c>
      <c r="F240" s="300">
        <v>57.149999999999999</v>
      </c>
      <c r="G240" s="40"/>
      <c r="H240" s="46"/>
    </row>
    <row r="241" s="2" customFormat="1" ht="16.8" customHeight="1">
      <c r="A241" s="40"/>
      <c r="B241" s="46"/>
      <c r="C241" s="301" t="s">
        <v>1208</v>
      </c>
      <c r="D241" s="40"/>
      <c r="E241" s="40"/>
      <c r="F241" s="40"/>
      <c r="G241" s="40"/>
      <c r="H241" s="46"/>
    </row>
    <row r="242" s="2" customFormat="1" ht="16.8" customHeight="1">
      <c r="A242" s="40"/>
      <c r="B242" s="46"/>
      <c r="C242" s="299" t="s">
        <v>746</v>
      </c>
      <c r="D242" s="299" t="s">
        <v>1212</v>
      </c>
      <c r="E242" s="19" t="s">
        <v>96</v>
      </c>
      <c r="F242" s="300">
        <v>57.149999999999999</v>
      </c>
      <c r="G242" s="40"/>
      <c r="H242" s="46"/>
    </row>
    <row r="243" s="2" customFormat="1" ht="16.8" customHeight="1">
      <c r="A243" s="40"/>
      <c r="B243" s="46"/>
      <c r="C243" s="299" t="s">
        <v>942</v>
      </c>
      <c r="D243" s="299" t="s">
        <v>943</v>
      </c>
      <c r="E243" s="19" t="s">
        <v>96</v>
      </c>
      <c r="F243" s="300">
        <v>57.149999999999999</v>
      </c>
      <c r="G243" s="40"/>
      <c r="H243" s="46"/>
    </row>
    <row r="244" s="2" customFormat="1" ht="16.8" customHeight="1">
      <c r="A244" s="40"/>
      <c r="B244" s="46"/>
      <c r="C244" s="299" t="s">
        <v>516</v>
      </c>
      <c r="D244" s="299" t="s">
        <v>1217</v>
      </c>
      <c r="E244" s="19" t="s">
        <v>96</v>
      </c>
      <c r="F244" s="300">
        <v>57.149999999999999</v>
      </c>
      <c r="G244" s="40"/>
      <c r="H244" s="46"/>
    </row>
    <row r="245" s="2" customFormat="1" ht="16.8" customHeight="1">
      <c r="A245" s="40"/>
      <c r="B245" s="46"/>
      <c r="C245" s="299" t="s">
        <v>527</v>
      </c>
      <c r="D245" s="299" t="s">
        <v>1218</v>
      </c>
      <c r="E245" s="19" t="s">
        <v>96</v>
      </c>
      <c r="F245" s="300">
        <v>57.149999999999999</v>
      </c>
      <c r="G245" s="40"/>
      <c r="H245" s="46"/>
    </row>
    <row r="246" s="2" customFormat="1" ht="16.8" customHeight="1">
      <c r="A246" s="40"/>
      <c r="B246" s="46"/>
      <c r="C246" s="299" t="s">
        <v>532</v>
      </c>
      <c r="D246" s="299" t="s">
        <v>1219</v>
      </c>
      <c r="E246" s="19" t="s">
        <v>96</v>
      </c>
      <c r="F246" s="300">
        <v>114.3</v>
      </c>
      <c r="G246" s="40"/>
      <c r="H246" s="46"/>
    </row>
    <row r="247" s="2" customFormat="1" ht="16.8" customHeight="1">
      <c r="A247" s="40"/>
      <c r="B247" s="46"/>
      <c r="C247" s="299" t="s">
        <v>538</v>
      </c>
      <c r="D247" s="299" t="s">
        <v>1220</v>
      </c>
      <c r="E247" s="19" t="s">
        <v>96</v>
      </c>
      <c r="F247" s="300">
        <v>57.149999999999999</v>
      </c>
      <c r="G247" s="40"/>
      <c r="H247" s="46"/>
    </row>
    <row r="248" s="2" customFormat="1" ht="16.8" customHeight="1">
      <c r="A248" s="40"/>
      <c r="B248" s="46"/>
      <c r="C248" s="299" t="s">
        <v>754</v>
      </c>
      <c r="D248" s="299" t="s">
        <v>1221</v>
      </c>
      <c r="E248" s="19" t="s">
        <v>96</v>
      </c>
      <c r="F248" s="300">
        <v>57.149999999999999</v>
      </c>
      <c r="G248" s="40"/>
      <c r="H248" s="46"/>
    </row>
    <row r="249" s="2" customFormat="1" ht="16.8" customHeight="1">
      <c r="A249" s="40"/>
      <c r="B249" s="46"/>
      <c r="C249" s="299" t="s">
        <v>766</v>
      </c>
      <c r="D249" s="299" t="s">
        <v>1222</v>
      </c>
      <c r="E249" s="19" t="s">
        <v>96</v>
      </c>
      <c r="F249" s="300">
        <v>57.149999999999999</v>
      </c>
      <c r="G249" s="40"/>
      <c r="H249" s="46"/>
    </row>
    <row r="250" s="2" customFormat="1" ht="16.8" customHeight="1">
      <c r="A250" s="40"/>
      <c r="B250" s="46"/>
      <c r="C250" s="299" t="s">
        <v>428</v>
      </c>
      <c r="D250" s="299" t="s">
        <v>1223</v>
      </c>
      <c r="E250" s="19" t="s">
        <v>267</v>
      </c>
      <c r="F250" s="300">
        <v>2.8580000000000001</v>
      </c>
      <c r="G250" s="40"/>
      <c r="H250" s="46"/>
    </row>
    <row r="251" s="2" customFormat="1" ht="16.8" customHeight="1">
      <c r="A251" s="40"/>
      <c r="B251" s="46"/>
      <c r="C251" s="299" t="s">
        <v>434</v>
      </c>
      <c r="D251" s="299" t="s">
        <v>1224</v>
      </c>
      <c r="E251" s="19" t="s">
        <v>267</v>
      </c>
      <c r="F251" s="300">
        <v>15.715999999999999</v>
      </c>
      <c r="G251" s="40"/>
      <c r="H251" s="46"/>
    </row>
    <row r="252" s="2" customFormat="1" ht="16.8" customHeight="1">
      <c r="A252" s="40"/>
      <c r="B252" s="46"/>
      <c r="C252" s="299" t="s">
        <v>521</v>
      </c>
      <c r="D252" s="299" t="s">
        <v>522</v>
      </c>
      <c r="E252" s="19" t="s">
        <v>523</v>
      </c>
      <c r="F252" s="300">
        <v>20.003</v>
      </c>
      <c r="G252" s="40"/>
      <c r="H252" s="46"/>
    </row>
    <row r="253" s="2" customFormat="1" ht="16.8" customHeight="1">
      <c r="A253" s="40"/>
      <c r="B253" s="46"/>
      <c r="C253" s="299" t="s">
        <v>1029</v>
      </c>
      <c r="D253" s="299" t="s">
        <v>1030</v>
      </c>
      <c r="E253" s="19" t="s">
        <v>96</v>
      </c>
      <c r="F253" s="300">
        <v>58.292999999999999</v>
      </c>
      <c r="G253" s="40"/>
      <c r="H253" s="46"/>
    </row>
    <row r="254" s="2" customFormat="1" ht="16.8" customHeight="1">
      <c r="A254" s="40"/>
      <c r="B254" s="46"/>
      <c r="C254" s="299" t="s">
        <v>771</v>
      </c>
      <c r="D254" s="299" t="s">
        <v>772</v>
      </c>
      <c r="E254" s="19" t="s">
        <v>267</v>
      </c>
      <c r="F254" s="300">
        <v>10.201000000000001</v>
      </c>
      <c r="G254" s="40"/>
      <c r="H254" s="46"/>
    </row>
    <row r="255" s="2" customFormat="1">
      <c r="A255" s="40"/>
      <c r="B255" s="46"/>
      <c r="C255" s="299" t="s">
        <v>543</v>
      </c>
      <c r="D255" s="299" t="s">
        <v>544</v>
      </c>
      <c r="E255" s="19" t="s">
        <v>96</v>
      </c>
      <c r="F255" s="300">
        <v>65.722999999999999</v>
      </c>
      <c r="G255" s="40"/>
      <c r="H255" s="46"/>
    </row>
    <row r="256" s="2" customFormat="1" ht="16.8" customHeight="1">
      <c r="A256" s="40"/>
      <c r="B256" s="46"/>
      <c r="C256" s="295" t="s">
        <v>144</v>
      </c>
      <c r="D256" s="296" t="s">
        <v>145</v>
      </c>
      <c r="E256" s="297" t="s">
        <v>96</v>
      </c>
      <c r="F256" s="298">
        <v>4.2910000000000004</v>
      </c>
      <c r="G256" s="40"/>
      <c r="H256" s="46"/>
    </row>
    <row r="257" s="2" customFormat="1" ht="16.8" customHeight="1">
      <c r="A257" s="40"/>
      <c r="B257" s="46"/>
      <c r="C257" s="299" t="s">
        <v>21</v>
      </c>
      <c r="D257" s="299" t="s">
        <v>1019</v>
      </c>
      <c r="E257" s="19" t="s">
        <v>21</v>
      </c>
      <c r="F257" s="300">
        <v>0</v>
      </c>
      <c r="G257" s="40"/>
      <c r="H257" s="46"/>
    </row>
    <row r="258" s="2" customFormat="1" ht="16.8" customHeight="1">
      <c r="A258" s="40"/>
      <c r="B258" s="46"/>
      <c r="C258" s="299" t="s">
        <v>21</v>
      </c>
      <c r="D258" s="299" t="s">
        <v>1020</v>
      </c>
      <c r="E258" s="19" t="s">
        <v>21</v>
      </c>
      <c r="F258" s="300">
        <v>3.085</v>
      </c>
      <c r="G258" s="40"/>
      <c r="H258" s="46"/>
    </row>
    <row r="259" s="2" customFormat="1" ht="16.8" customHeight="1">
      <c r="A259" s="40"/>
      <c r="B259" s="46"/>
      <c r="C259" s="299" t="s">
        <v>21</v>
      </c>
      <c r="D259" s="299" t="s">
        <v>1021</v>
      </c>
      <c r="E259" s="19" t="s">
        <v>21</v>
      </c>
      <c r="F259" s="300">
        <v>0.16900000000000001</v>
      </c>
      <c r="G259" s="40"/>
      <c r="H259" s="46"/>
    </row>
    <row r="260" s="2" customFormat="1" ht="16.8" customHeight="1">
      <c r="A260" s="40"/>
      <c r="B260" s="46"/>
      <c r="C260" s="299" t="s">
        <v>21</v>
      </c>
      <c r="D260" s="299" t="s">
        <v>1022</v>
      </c>
      <c r="E260" s="19" t="s">
        <v>21</v>
      </c>
      <c r="F260" s="300">
        <v>1.0369999999999999</v>
      </c>
      <c r="G260" s="40"/>
      <c r="H260" s="46"/>
    </row>
    <row r="261" s="2" customFormat="1" ht="16.8" customHeight="1">
      <c r="A261" s="40"/>
      <c r="B261" s="46"/>
      <c r="C261" s="299" t="s">
        <v>144</v>
      </c>
      <c r="D261" s="299" t="s">
        <v>294</v>
      </c>
      <c r="E261" s="19" t="s">
        <v>21</v>
      </c>
      <c r="F261" s="300">
        <v>4.2910000000000004</v>
      </c>
      <c r="G261" s="40"/>
      <c r="H261" s="46"/>
    </row>
    <row r="262" s="2" customFormat="1" ht="16.8" customHeight="1">
      <c r="A262" s="40"/>
      <c r="B262" s="46"/>
      <c r="C262" s="301" t="s">
        <v>1208</v>
      </c>
      <c r="D262" s="40"/>
      <c r="E262" s="40"/>
      <c r="F262" s="40"/>
      <c r="G262" s="40"/>
      <c r="H262" s="46"/>
    </row>
    <row r="263" s="2" customFormat="1" ht="16.8" customHeight="1">
      <c r="A263" s="40"/>
      <c r="B263" s="46"/>
      <c r="C263" s="299" t="s">
        <v>730</v>
      </c>
      <c r="D263" s="299" t="s">
        <v>1225</v>
      </c>
      <c r="E263" s="19" t="s">
        <v>96</v>
      </c>
      <c r="F263" s="300">
        <v>4.2910000000000004</v>
      </c>
      <c r="G263" s="40"/>
      <c r="H263" s="46"/>
    </row>
    <row r="264" s="2" customFormat="1" ht="16.8" customHeight="1">
      <c r="A264" s="40"/>
      <c r="B264" s="46"/>
      <c r="C264" s="299" t="s">
        <v>670</v>
      </c>
      <c r="D264" s="299" t="s">
        <v>1255</v>
      </c>
      <c r="E264" s="19" t="s">
        <v>96</v>
      </c>
      <c r="F264" s="300">
        <v>6.4009999999999998</v>
      </c>
      <c r="G264" s="40"/>
      <c r="H264" s="46"/>
    </row>
    <row r="265" s="2" customFormat="1" ht="16.8" customHeight="1">
      <c r="A265" s="40"/>
      <c r="B265" s="46"/>
      <c r="C265" s="299" t="s">
        <v>1013</v>
      </c>
      <c r="D265" s="299" t="s">
        <v>1262</v>
      </c>
      <c r="E265" s="19" t="s">
        <v>96</v>
      </c>
      <c r="F265" s="300">
        <v>4.2910000000000004</v>
      </c>
      <c r="G265" s="40"/>
      <c r="H265" s="46"/>
    </row>
    <row r="266" s="2" customFormat="1" ht="16.8" customHeight="1">
      <c r="A266" s="40"/>
      <c r="B266" s="46"/>
      <c r="C266" s="299" t="s">
        <v>554</v>
      </c>
      <c r="D266" s="299" t="s">
        <v>555</v>
      </c>
      <c r="E266" s="19" t="s">
        <v>96</v>
      </c>
      <c r="F266" s="300">
        <v>5.149</v>
      </c>
      <c r="G266" s="40"/>
      <c r="H266" s="46"/>
    </row>
    <row r="267" s="2" customFormat="1" ht="16.8" customHeight="1">
      <c r="A267" s="40"/>
      <c r="B267" s="46"/>
      <c r="C267" s="295" t="s">
        <v>147</v>
      </c>
      <c r="D267" s="296" t="s">
        <v>148</v>
      </c>
      <c r="E267" s="297" t="s">
        <v>130</v>
      </c>
      <c r="F267" s="298">
        <v>26.071000000000002</v>
      </c>
      <c r="G267" s="40"/>
      <c r="H267" s="46"/>
    </row>
    <row r="268" s="2" customFormat="1" ht="16.8" customHeight="1">
      <c r="A268" s="40"/>
      <c r="B268" s="46"/>
      <c r="C268" s="299" t="s">
        <v>21</v>
      </c>
      <c r="D268" s="299" t="s">
        <v>983</v>
      </c>
      <c r="E268" s="19" t="s">
        <v>21</v>
      </c>
      <c r="F268" s="300">
        <v>10.039999999999999</v>
      </c>
      <c r="G268" s="40"/>
      <c r="H268" s="46"/>
    </row>
    <row r="269" s="2" customFormat="1" ht="16.8" customHeight="1">
      <c r="A269" s="40"/>
      <c r="B269" s="46"/>
      <c r="C269" s="299" t="s">
        <v>21</v>
      </c>
      <c r="D269" s="299" t="s">
        <v>984</v>
      </c>
      <c r="E269" s="19" t="s">
        <v>21</v>
      </c>
      <c r="F269" s="300">
        <v>12.43</v>
      </c>
      <c r="G269" s="40"/>
      <c r="H269" s="46"/>
    </row>
    <row r="270" s="2" customFormat="1" ht="16.8" customHeight="1">
      <c r="A270" s="40"/>
      <c r="B270" s="46"/>
      <c r="C270" s="299" t="s">
        <v>21</v>
      </c>
      <c r="D270" s="299" t="s">
        <v>985</v>
      </c>
      <c r="E270" s="19" t="s">
        <v>21</v>
      </c>
      <c r="F270" s="300">
        <v>3.601</v>
      </c>
      <c r="G270" s="40"/>
      <c r="H270" s="46"/>
    </row>
    <row r="271" s="2" customFormat="1" ht="16.8" customHeight="1">
      <c r="A271" s="40"/>
      <c r="B271" s="46"/>
      <c r="C271" s="299" t="s">
        <v>147</v>
      </c>
      <c r="D271" s="299" t="s">
        <v>257</v>
      </c>
      <c r="E271" s="19" t="s">
        <v>21</v>
      </c>
      <c r="F271" s="300">
        <v>26.071000000000002</v>
      </c>
      <c r="G271" s="40"/>
      <c r="H271" s="46"/>
    </row>
    <row r="272" s="2" customFormat="1" ht="16.8" customHeight="1">
      <c r="A272" s="40"/>
      <c r="B272" s="46"/>
      <c r="C272" s="301" t="s">
        <v>1208</v>
      </c>
      <c r="D272" s="40"/>
      <c r="E272" s="40"/>
      <c r="F272" s="40"/>
      <c r="G272" s="40"/>
      <c r="H272" s="46"/>
    </row>
    <row r="273" s="2" customFormat="1" ht="16.8" customHeight="1">
      <c r="A273" s="40"/>
      <c r="B273" s="46"/>
      <c r="C273" s="299" t="s">
        <v>564</v>
      </c>
      <c r="D273" s="299" t="s">
        <v>1227</v>
      </c>
      <c r="E273" s="19" t="s">
        <v>130</v>
      </c>
      <c r="F273" s="300">
        <v>26.071000000000002</v>
      </c>
      <c r="G273" s="40"/>
      <c r="H273" s="46"/>
    </row>
    <row r="274" s="2" customFormat="1" ht="16.8" customHeight="1">
      <c r="A274" s="40"/>
      <c r="B274" s="46"/>
      <c r="C274" s="299" t="s">
        <v>639</v>
      </c>
      <c r="D274" s="299" t="s">
        <v>1228</v>
      </c>
      <c r="E274" s="19" t="s">
        <v>130</v>
      </c>
      <c r="F274" s="300">
        <v>66.222999999999999</v>
      </c>
      <c r="G274" s="40"/>
      <c r="H274" s="46"/>
    </row>
    <row r="275" s="2" customFormat="1" ht="16.8" customHeight="1">
      <c r="A275" s="40"/>
      <c r="B275" s="46"/>
      <c r="C275" s="295" t="s">
        <v>150</v>
      </c>
      <c r="D275" s="296" t="s">
        <v>151</v>
      </c>
      <c r="E275" s="297" t="s">
        <v>130</v>
      </c>
      <c r="F275" s="298">
        <v>26.510999999999999</v>
      </c>
      <c r="G275" s="40"/>
      <c r="H275" s="46"/>
    </row>
    <row r="276" s="2" customFormat="1" ht="16.8" customHeight="1">
      <c r="A276" s="40"/>
      <c r="B276" s="46"/>
      <c r="C276" s="299" t="s">
        <v>21</v>
      </c>
      <c r="D276" s="299" t="s">
        <v>986</v>
      </c>
      <c r="E276" s="19" t="s">
        <v>21</v>
      </c>
      <c r="F276" s="300">
        <v>12.060000000000001</v>
      </c>
      <c r="G276" s="40"/>
      <c r="H276" s="46"/>
    </row>
    <row r="277" s="2" customFormat="1" ht="16.8" customHeight="1">
      <c r="A277" s="40"/>
      <c r="B277" s="46"/>
      <c r="C277" s="299" t="s">
        <v>21</v>
      </c>
      <c r="D277" s="299" t="s">
        <v>985</v>
      </c>
      <c r="E277" s="19" t="s">
        <v>21</v>
      </c>
      <c r="F277" s="300">
        <v>3.601</v>
      </c>
      <c r="G277" s="40"/>
      <c r="H277" s="46"/>
    </row>
    <row r="278" s="2" customFormat="1" ht="16.8" customHeight="1">
      <c r="A278" s="40"/>
      <c r="B278" s="46"/>
      <c r="C278" s="299" t="s">
        <v>21</v>
      </c>
      <c r="D278" s="299" t="s">
        <v>987</v>
      </c>
      <c r="E278" s="19" t="s">
        <v>21</v>
      </c>
      <c r="F278" s="300">
        <v>10.85</v>
      </c>
      <c r="G278" s="40"/>
      <c r="H278" s="46"/>
    </row>
    <row r="279" s="2" customFormat="1" ht="16.8" customHeight="1">
      <c r="A279" s="40"/>
      <c r="B279" s="46"/>
      <c r="C279" s="299" t="s">
        <v>150</v>
      </c>
      <c r="D279" s="299" t="s">
        <v>257</v>
      </c>
      <c r="E279" s="19" t="s">
        <v>21</v>
      </c>
      <c r="F279" s="300">
        <v>26.510999999999999</v>
      </c>
      <c r="G279" s="40"/>
      <c r="H279" s="46"/>
    </row>
    <row r="280" s="2" customFormat="1" ht="16.8" customHeight="1">
      <c r="A280" s="40"/>
      <c r="B280" s="46"/>
      <c r="C280" s="301" t="s">
        <v>1208</v>
      </c>
      <c r="D280" s="40"/>
      <c r="E280" s="40"/>
      <c r="F280" s="40"/>
      <c r="G280" s="40"/>
      <c r="H280" s="46"/>
    </row>
    <row r="281" s="2" customFormat="1" ht="16.8" customHeight="1">
      <c r="A281" s="40"/>
      <c r="B281" s="46"/>
      <c r="C281" s="299" t="s">
        <v>577</v>
      </c>
      <c r="D281" s="299" t="s">
        <v>1229</v>
      </c>
      <c r="E281" s="19" t="s">
        <v>130</v>
      </c>
      <c r="F281" s="300">
        <v>26.510999999999999</v>
      </c>
      <c r="G281" s="40"/>
      <c r="H281" s="46"/>
    </row>
    <row r="282" s="2" customFormat="1" ht="16.8" customHeight="1">
      <c r="A282" s="40"/>
      <c r="B282" s="46"/>
      <c r="C282" s="299" t="s">
        <v>639</v>
      </c>
      <c r="D282" s="299" t="s">
        <v>1228</v>
      </c>
      <c r="E282" s="19" t="s">
        <v>130</v>
      </c>
      <c r="F282" s="300">
        <v>66.222999999999999</v>
      </c>
      <c r="G282" s="40"/>
      <c r="H282" s="46"/>
    </row>
    <row r="283" s="2" customFormat="1" ht="16.8" customHeight="1">
      <c r="A283" s="40"/>
      <c r="B283" s="46"/>
      <c r="C283" s="295" t="s">
        <v>153</v>
      </c>
      <c r="D283" s="296" t="s">
        <v>154</v>
      </c>
      <c r="E283" s="297" t="s">
        <v>130</v>
      </c>
      <c r="F283" s="298">
        <v>13.641</v>
      </c>
      <c r="G283" s="40"/>
      <c r="H283" s="46"/>
    </row>
    <row r="284" s="2" customFormat="1" ht="16.8" customHeight="1">
      <c r="A284" s="40"/>
      <c r="B284" s="46"/>
      <c r="C284" s="299" t="s">
        <v>21</v>
      </c>
      <c r="D284" s="299" t="s">
        <v>983</v>
      </c>
      <c r="E284" s="19" t="s">
        <v>21</v>
      </c>
      <c r="F284" s="300">
        <v>10.039999999999999</v>
      </c>
      <c r="G284" s="40"/>
      <c r="H284" s="46"/>
    </row>
    <row r="285" s="2" customFormat="1" ht="16.8" customHeight="1">
      <c r="A285" s="40"/>
      <c r="B285" s="46"/>
      <c r="C285" s="299" t="s">
        <v>21</v>
      </c>
      <c r="D285" s="299" t="s">
        <v>985</v>
      </c>
      <c r="E285" s="19" t="s">
        <v>21</v>
      </c>
      <c r="F285" s="300">
        <v>3.601</v>
      </c>
      <c r="G285" s="40"/>
      <c r="H285" s="46"/>
    </row>
    <row r="286" s="2" customFormat="1" ht="16.8" customHeight="1">
      <c r="A286" s="40"/>
      <c r="B286" s="46"/>
      <c r="C286" s="299" t="s">
        <v>153</v>
      </c>
      <c r="D286" s="299" t="s">
        <v>257</v>
      </c>
      <c r="E286" s="19" t="s">
        <v>21</v>
      </c>
      <c r="F286" s="300">
        <v>13.641</v>
      </c>
      <c r="G286" s="40"/>
      <c r="H286" s="46"/>
    </row>
    <row r="287" s="2" customFormat="1" ht="16.8" customHeight="1">
      <c r="A287" s="40"/>
      <c r="B287" s="46"/>
      <c r="C287" s="301" t="s">
        <v>1208</v>
      </c>
      <c r="D287" s="40"/>
      <c r="E287" s="40"/>
      <c r="F287" s="40"/>
      <c r="G287" s="40"/>
      <c r="H287" s="46"/>
    </row>
    <row r="288" s="2" customFormat="1" ht="16.8" customHeight="1">
      <c r="A288" s="40"/>
      <c r="B288" s="46"/>
      <c r="C288" s="299" t="s">
        <v>583</v>
      </c>
      <c r="D288" s="299" t="s">
        <v>1230</v>
      </c>
      <c r="E288" s="19" t="s">
        <v>130</v>
      </c>
      <c r="F288" s="300">
        <v>13.641</v>
      </c>
      <c r="G288" s="40"/>
      <c r="H288" s="46"/>
    </row>
    <row r="289" s="2" customFormat="1" ht="16.8" customHeight="1">
      <c r="A289" s="40"/>
      <c r="B289" s="46"/>
      <c r="C289" s="299" t="s">
        <v>639</v>
      </c>
      <c r="D289" s="299" t="s">
        <v>1228</v>
      </c>
      <c r="E289" s="19" t="s">
        <v>130</v>
      </c>
      <c r="F289" s="300">
        <v>66.222999999999999</v>
      </c>
      <c r="G289" s="40"/>
      <c r="H289" s="46"/>
    </row>
    <row r="290" s="2" customFormat="1" ht="16.8" customHeight="1">
      <c r="A290" s="40"/>
      <c r="B290" s="46"/>
      <c r="C290" s="295" t="s">
        <v>105</v>
      </c>
      <c r="D290" s="296" t="s">
        <v>106</v>
      </c>
      <c r="E290" s="297" t="s">
        <v>96</v>
      </c>
      <c r="F290" s="298">
        <v>81.195999999999998</v>
      </c>
      <c r="G290" s="40"/>
      <c r="H290" s="46"/>
    </row>
    <row r="291" s="2" customFormat="1" ht="16.8" customHeight="1">
      <c r="A291" s="40"/>
      <c r="B291" s="46"/>
      <c r="C291" s="299" t="s">
        <v>21</v>
      </c>
      <c r="D291" s="299" t="s">
        <v>945</v>
      </c>
      <c r="E291" s="19" t="s">
        <v>21</v>
      </c>
      <c r="F291" s="300">
        <v>24.495999999999999</v>
      </c>
      <c r="G291" s="40"/>
      <c r="H291" s="46"/>
    </row>
    <row r="292" s="2" customFormat="1" ht="16.8" customHeight="1">
      <c r="A292" s="40"/>
      <c r="B292" s="46"/>
      <c r="C292" s="299" t="s">
        <v>21</v>
      </c>
      <c r="D292" s="299" t="s">
        <v>946</v>
      </c>
      <c r="E292" s="19" t="s">
        <v>21</v>
      </c>
      <c r="F292" s="300">
        <v>56.700000000000003</v>
      </c>
      <c r="G292" s="40"/>
      <c r="H292" s="46"/>
    </row>
    <row r="293" s="2" customFormat="1" ht="16.8" customHeight="1">
      <c r="A293" s="40"/>
      <c r="B293" s="46"/>
      <c r="C293" s="299" t="s">
        <v>105</v>
      </c>
      <c r="D293" s="299" t="s">
        <v>257</v>
      </c>
      <c r="E293" s="19" t="s">
        <v>21</v>
      </c>
      <c r="F293" s="300">
        <v>81.195999999999998</v>
      </c>
      <c r="G293" s="40"/>
      <c r="H293" s="46"/>
    </row>
    <row r="294" s="2" customFormat="1" ht="16.8" customHeight="1">
      <c r="A294" s="40"/>
      <c r="B294" s="46"/>
      <c r="C294" s="301" t="s">
        <v>1208</v>
      </c>
      <c r="D294" s="40"/>
      <c r="E294" s="40"/>
      <c r="F294" s="40"/>
      <c r="G294" s="40"/>
      <c r="H294" s="46"/>
    </row>
    <row r="295" s="2" customFormat="1" ht="16.8" customHeight="1">
      <c r="A295" s="40"/>
      <c r="B295" s="46"/>
      <c r="C295" s="299" t="s">
        <v>302</v>
      </c>
      <c r="D295" s="299" t="s">
        <v>1231</v>
      </c>
      <c r="E295" s="19" t="s">
        <v>96</v>
      </c>
      <c r="F295" s="300">
        <v>81.195999999999998</v>
      </c>
      <c r="G295" s="40"/>
      <c r="H295" s="46"/>
    </row>
    <row r="296" s="2" customFormat="1" ht="16.8" customHeight="1">
      <c r="A296" s="40"/>
      <c r="B296" s="46"/>
      <c r="C296" s="299" t="s">
        <v>316</v>
      </c>
      <c r="D296" s="299" t="s">
        <v>1232</v>
      </c>
      <c r="E296" s="19" t="s">
        <v>96</v>
      </c>
      <c r="F296" s="300">
        <v>2435.8800000000001</v>
      </c>
      <c r="G296" s="40"/>
      <c r="H296" s="46"/>
    </row>
    <row r="297" s="2" customFormat="1" ht="16.8" customHeight="1">
      <c r="A297" s="40"/>
      <c r="B297" s="46"/>
      <c r="C297" s="299" t="s">
        <v>328</v>
      </c>
      <c r="D297" s="299" t="s">
        <v>1233</v>
      </c>
      <c r="E297" s="19" t="s">
        <v>96</v>
      </c>
      <c r="F297" s="300">
        <v>81.195999999999998</v>
      </c>
      <c r="G297" s="40"/>
      <c r="H297" s="46"/>
    </row>
    <row r="298" s="2" customFormat="1" ht="16.8" customHeight="1">
      <c r="A298" s="40"/>
      <c r="B298" s="46"/>
      <c r="C298" s="299" t="s">
        <v>338</v>
      </c>
      <c r="D298" s="299" t="s">
        <v>1234</v>
      </c>
      <c r="E298" s="19" t="s">
        <v>96</v>
      </c>
      <c r="F298" s="300">
        <v>231.696</v>
      </c>
      <c r="G298" s="40"/>
      <c r="H298" s="46"/>
    </row>
    <row r="299" s="2" customFormat="1" ht="16.8" customHeight="1">
      <c r="A299" s="40"/>
      <c r="B299" s="46"/>
      <c r="C299" s="295" t="s">
        <v>98</v>
      </c>
      <c r="D299" s="296" t="s">
        <v>99</v>
      </c>
      <c r="E299" s="297" t="s">
        <v>96</v>
      </c>
      <c r="F299" s="298">
        <v>98.5</v>
      </c>
      <c r="G299" s="40"/>
      <c r="H299" s="46"/>
    </row>
    <row r="300" s="2" customFormat="1" ht="16.8" customHeight="1">
      <c r="A300" s="40"/>
      <c r="B300" s="46"/>
      <c r="C300" s="299" t="s">
        <v>21</v>
      </c>
      <c r="D300" s="299" t="s">
        <v>947</v>
      </c>
      <c r="E300" s="19" t="s">
        <v>21</v>
      </c>
      <c r="F300" s="300">
        <v>32.5</v>
      </c>
      <c r="G300" s="40"/>
      <c r="H300" s="46"/>
    </row>
    <row r="301" s="2" customFormat="1" ht="16.8" customHeight="1">
      <c r="A301" s="40"/>
      <c r="B301" s="46"/>
      <c r="C301" s="299" t="s">
        <v>21</v>
      </c>
      <c r="D301" s="299" t="s">
        <v>948</v>
      </c>
      <c r="E301" s="19" t="s">
        <v>21</v>
      </c>
      <c r="F301" s="300">
        <v>66</v>
      </c>
      <c r="G301" s="40"/>
      <c r="H301" s="46"/>
    </row>
    <row r="302" s="2" customFormat="1" ht="16.8" customHeight="1">
      <c r="A302" s="40"/>
      <c r="B302" s="46"/>
      <c r="C302" s="299" t="s">
        <v>98</v>
      </c>
      <c r="D302" s="299" t="s">
        <v>257</v>
      </c>
      <c r="E302" s="19" t="s">
        <v>21</v>
      </c>
      <c r="F302" s="300">
        <v>98.5</v>
      </c>
      <c r="G302" s="40"/>
      <c r="H302" s="46"/>
    </row>
    <row r="303" s="2" customFormat="1" ht="16.8" customHeight="1">
      <c r="A303" s="40"/>
      <c r="B303" s="46"/>
      <c r="C303" s="301" t="s">
        <v>1208</v>
      </c>
      <c r="D303" s="40"/>
      <c r="E303" s="40"/>
      <c r="F303" s="40"/>
      <c r="G303" s="40"/>
      <c r="H303" s="46"/>
    </row>
    <row r="304" s="2" customFormat="1" ht="16.8" customHeight="1">
      <c r="A304" s="40"/>
      <c r="B304" s="46"/>
      <c r="C304" s="299" t="s">
        <v>311</v>
      </c>
      <c r="D304" s="299" t="s">
        <v>1235</v>
      </c>
      <c r="E304" s="19" t="s">
        <v>96</v>
      </c>
      <c r="F304" s="300">
        <v>98.5</v>
      </c>
      <c r="G304" s="40"/>
      <c r="H304" s="46"/>
    </row>
    <row r="305" s="2" customFormat="1" ht="16.8" customHeight="1">
      <c r="A305" s="40"/>
      <c r="B305" s="46"/>
      <c r="C305" s="299" t="s">
        <v>322</v>
      </c>
      <c r="D305" s="299" t="s">
        <v>1236</v>
      </c>
      <c r="E305" s="19" t="s">
        <v>96</v>
      </c>
      <c r="F305" s="300">
        <v>2955</v>
      </c>
      <c r="G305" s="40"/>
      <c r="H305" s="46"/>
    </row>
    <row r="306" s="2" customFormat="1" ht="16.8" customHeight="1">
      <c r="A306" s="40"/>
      <c r="B306" s="46"/>
      <c r="C306" s="299" t="s">
        <v>333</v>
      </c>
      <c r="D306" s="299" t="s">
        <v>1237</v>
      </c>
      <c r="E306" s="19" t="s">
        <v>96</v>
      </c>
      <c r="F306" s="300">
        <v>98.5</v>
      </c>
      <c r="G306" s="40"/>
      <c r="H306" s="46"/>
    </row>
    <row r="307" s="2" customFormat="1" ht="16.8" customHeight="1">
      <c r="A307" s="40"/>
      <c r="B307" s="46"/>
      <c r="C307" s="299" t="s">
        <v>338</v>
      </c>
      <c r="D307" s="299" t="s">
        <v>1234</v>
      </c>
      <c r="E307" s="19" t="s">
        <v>96</v>
      </c>
      <c r="F307" s="300">
        <v>231.696</v>
      </c>
      <c r="G307" s="40"/>
      <c r="H307" s="46"/>
    </row>
    <row r="308" s="2" customFormat="1" ht="16.8" customHeight="1">
      <c r="A308" s="40"/>
      <c r="B308" s="46"/>
      <c r="C308" s="295" t="s">
        <v>108</v>
      </c>
      <c r="D308" s="296" t="s">
        <v>109</v>
      </c>
      <c r="E308" s="297" t="s">
        <v>96</v>
      </c>
      <c r="F308" s="298">
        <v>8.641</v>
      </c>
      <c r="G308" s="40"/>
      <c r="H308" s="46"/>
    </row>
    <row r="309" s="2" customFormat="1" ht="16.8" customHeight="1">
      <c r="A309" s="40"/>
      <c r="B309" s="46"/>
      <c r="C309" s="299" t="s">
        <v>21</v>
      </c>
      <c r="D309" s="299" t="s">
        <v>953</v>
      </c>
      <c r="E309" s="19" t="s">
        <v>21</v>
      </c>
      <c r="F309" s="300">
        <v>8.641</v>
      </c>
      <c r="G309" s="40"/>
      <c r="H309" s="46"/>
    </row>
    <row r="310" s="2" customFormat="1" ht="16.8" customHeight="1">
      <c r="A310" s="40"/>
      <c r="B310" s="46"/>
      <c r="C310" s="299" t="s">
        <v>108</v>
      </c>
      <c r="D310" s="299" t="s">
        <v>257</v>
      </c>
      <c r="E310" s="19" t="s">
        <v>21</v>
      </c>
      <c r="F310" s="300">
        <v>8.641</v>
      </c>
      <c r="G310" s="40"/>
      <c r="H310" s="46"/>
    </row>
    <row r="311" s="2" customFormat="1" ht="16.8" customHeight="1">
      <c r="A311" s="40"/>
      <c r="B311" s="46"/>
      <c r="C311" s="301" t="s">
        <v>1208</v>
      </c>
      <c r="D311" s="40"/>
      <c r="E311" s="40"/>
      <c r="F311" s="40"/>
      <c r="G311" s="40"/>
      <c r="H311" s="46"/>
    </row>
    <row r="312" s="2" customFormat="1" ht="16.8" customHeight="1">
      <c r="A312" s="40"/>
      <c r="B312" s="46"/>
      <c r="C312" s="299" t="s">
        <v>355</v>
      </c>
      <c r="D312" s="299" t="s">
        <v>1238</v>
      </c>
      <c r="E312" s="19" t="s">
        <v>96</v>
      </c>
      <c r="F312" s="300">
        <v>8.641</v>
      </c>
      <c r="G312" s="40"/>
      <c r="H312" s="46"/>
    </row>
    <row r="313" s="2" customFormat="1" ht="16.8" customHeight="1">
      <c r="A313" s="40"/>
      <c r="B313" s="46"/>
      <c r="C313" s="299" t="s">
        <v>367</v>
      </c>
      <c r="D313" s="299" t="s">
        <v>1239</v>
      </c>
      <c r="E313" s="19" t="s">
        <v>96</v>
      </c>
      <c r="F313" s="300">
        <v>475.23000000000002</v>
      </c>
      <c r="G313" s="40"/>
      <c r="H313" s="46"/>
    </row>
    <row r="314" s="2" customFormat="1" ht="16.8" customHeight="1">
      <c r="A314" s="40"/>
      <c r="B314" s="46"/>
      <c r="C314" s="299" t="s">
        <v>373</v>
      </c>
      <c r="D314" s="299" t="s">
        <v>1240</v>
      </c>
      <c r="E314" s="19" t="s">
        <v>96</v>
      </c>
      <c r="F314" s="300">
        <v>8.641</v>
      </c>
      <c r="G314" s="40"/>
      <c r="H314" s="46"/>
    </row>
    <row r="315" s="2" customFormat="1" ht="16.8" customHeight="1">
      <c r="A315" s="40"/>
      <c r="B315" s="46"/>
      <c r="C315" s="295" t="s">
        <v>102</v>
      </c>
      <c r="D315" s="296" t="s">
        <v>103</v>
      </c>
      <c r="E315" s="297" t="s">
        <v>96</v>
      </c>
      <c r="F315" s="298">
        <v>7.2000000000000002</v>
      </c>
      <c r="G315" s="40"/>
      <c r="H315" s="46"/>
    </row>
    <row r="316" s="2" customFormat="1" ht="16.8" customHeight="1">
      <c r="A316" s="40"/>
      <c r="B316" s="46"/>
      <c r="C316" s="299" t="s">
        <v>21</v>
      </c>
      <c r="D316" s="299" t="s">
        <v>954</v>
      </c>
      <c r="E316" s="19" t="s">
        <v>21</v>
      </c>
      <c r="F316" s="300">
        <v>7.2000000000000002</v>
      </c>
      <c r="G316" s="40"/>
      <c r="H316" s="46"/>
    </row>
    <row r="317" s="2" customFormat="1" ht="16.8" customHeight="1">
      <c r="A317" s="40"/>
      <c r="B317" s="46"/>
      <c r="C317" s="299" t="s">
        <v>102</v>
      </c>
      <c r="D317" s="299" t="s">
        <v>294</v>
      </c>
      <c r="E317" s="19" t="s">
        <v>21</v>
      </c>
      <c r="F317" s="300">
        <v>7.2000000000000002</v>
      </c>
      <c r="G317" s="40"/>
      <c r="H317" s="46"/>
    </row>
    <row r="318" s="2" customFormat="1" ht="16.8" customHeight="1">
      <c r="A318" s="40"/>
      <c r="B318" s="46"/>
      <c r="C318" s="301" t="s">
        <v>1208</v>
      </c>
      <c r="D318" s="40"/>
      <c r="E318" s="40"/>
      <c r="F318" s="40"/>
      <c r="G318" s="40"/>
      <c r="H318" s="46"/>
    </row>
    <row r="319" s="2" customFormat="1" ht="16.8" customHeight="1">
      <c r="A319" s="40"/>
      <c r="B319" s="46"/>
      <c r="C319" s="299" t="s">
        <v>361</v>
      </c>
      <c r="D319" s="299" t="s">
        <v>1241</v>
      </c>
      <c r="E319" s="19" t="s">
        <v>96</v>
      </c>
      <c r="F319" s="300">
        <v>7.2000000000000002</v>
      </c>
      <c r="G319" s="40"/>
      <c r="H319" s="46"/>
    </row>
    <row r="320" s="2" customFormat="1" ht="16.8" customHeight="1">
      <c r="A320" s="40"/>
      <c r="B320" s="46"/>
      <c r="C320" s="299" t="s">
        <v>367</v>
      </c>
      <c r="D320" s="299" t="s">
        <v>1239</v>
      </c>
      <c r="E320" s="19" t="s">
        <v>96</v>
      </c>
      <c r="F320" s="300">
        <v>475.23000000000002</v>
      </c>
      <c r="G320" s="40"/>
      <c r="H320" s="46"/>
    </row>
    <row r="321" s="2" customFormat="1" ht="16.8" customHeight="1">
      <c r="A321" s="40"/>
      <c r="B321" s="46"/>
      <c r="C321" s="299" t="s">
        <v>378</v>
      </c>
      <c r="D321" s="299" t="s">
        <v>1242</v>
      </c>
      <c r="E321" s="19" t="s">
        <v>96</v>
      </c>
      <c r="F321" s="300">
        <v>7.2000000000000002</v>
      </c>
      <c r="G321" s="40"/>
      <c r="H321" s="46"/>
    </row>
    <row r="322" s="2" customFormat="1" ht="16.8" customHeight="1">
      <c r="A322" s="40"/>
      <c r="B322" s="46"/>
      <c r="C322" s="295" t="s">
        <v>111</v>
      </c>
      <c r="D322" s="296" t="s">
        <v>112</v>
      </c>
      <c r="E322" s="297" t="s">
        <v>96</v>
      </c>
      <c r="F322" s="298">
        <v>231.696</v>
      </c>
      <c r="G322" s="40"/>
      <c r="H322" s="46"/>
    </row>
    <row r="323" s="2" customFormat="1" ht="16.8" customHeight="1">
      <c r="A323" s="40"/>
      <c r="B323" s="46"/>
      <c r="C323" s="299" t="s">
        <v>21</v>
      </c>
      <c r="D323" s="299" t="s">
        <v>951</v>
      </c>
      <c r="E323" s="19" t="s">
        <v>21</v>
      </c>
      <c r="F323" s="300">
        <v>231.696</v>
      </c>
      <c r="G323" s="40"/>
      <c r="H323" s="46"/>
    </row>
    <row r="324" s="2" customFormat="1" ht="16.8" customHeight="1">
      <c r="A324" s="40"/>
      <c r="B324" s="46"/>
      <c r="C324" s="299" t="s">
        <v>111</v>
      </c>
      <c r="D324" s="299" t="s">
        <v>257</v>
      </c>
      <c r="E324" s="19" t="s">
        <v>21</v>
      </c>
      <c r="F324" s="300">
        <v>231.696</v>
      </c>
      <c r="G324" s="40"/>
      <c r="H324" s="46"/>
    </row>
    <row r="325" s="2" customFormat="1" ht="16.8" customHeight="1">
      <c r="A325" s="40"/>
      <c r="B325" s="46"/>
      <c r="C325" s="301" t="s">
        <v>1208</v>
      </c>
      <c r="D325" s="40"/>
      <c r="E325" s="40"/>
      <c r="F325" s="40"/>
      <c r="G325" s="40"/>
      <c r="H325" s="46"/>
    </row>
    <row r="326" s="2" customFormat="1" ht="16.8" customHeight="1">
      <c r="A326" s="40"/>
      <c r="B326" s="46"/>
      <c r="C326" s="299" t="s">
        <v>338</v>
      </c>
      <c r="D326" s="299" t="s">
        <v>1234</v>
      </c>
      <c r="E326" s="19" t="s">
        <v>96</v>
      </c>
      <c r="F326" s="300">
        <v>231.696</v>
      </c>
      <c r="G326" s="40"/>
      <c r="H326" s="46"/>
    </row>
    <row r="327" s="2" customFormat="1" ht="16.8" customHeight="1">
      <c r="A327" s="40"/>
      <c r="B327" s="46"/>
      <c r="C327" s="299" t="s">
        <v>344</v>
      </c>
      <c r="D327" s="299" t="s">
        <v>1243</v>
      </c>
      <c r="E327" s="19" t="s">
        <v>96</v>
      </c>
      <c r="F327" s="300">
        <v>6950.8800000000001</v>
      </c>
      <c r="G327" s="40"/>
      <c r="H327" s="46"/>
    </row>
    <row r="328" s="2" customFormat="1" ht="16.8" customHeight="1">
      <c r="A328" s="40"/>
      <c r="B328" s="46"/>
      <c r="C328" s="299" t="s">
        <v>350</v>
      </c>
      <c r="D328" s="299" t="s">
        <v>1244</v>
      </c>
      <c r="E328" s="19" t="s">
        <v>96</v>
      </c>
      <c r="F328" s="300">
        <v>231.696</v>
      </c>
      <c r="G328" s="40"/>
      <c r="H328" s="46"/>
    </row>
    <row r="329" s="2" customFormat="1" ht="16.8" customHeight="1">
      <c r="A329" s="40"/>
      <c r="B329" s="46"/>
      <c r="C329" s="295" t="s">
        <v>138</v>
      </c>
      <c r="D329" s="296" t="s">
        <v>139</v>
      </c>
      <c r="E329" s="297" t="s">
        <v>96</v>
      </c>
      <c r="F329" s="298">
        <v>2.4660000000000002</v>
      </c>
      <c r="G329" s="40"/>
      <c r="H329" s="46"/>
    </row>
    <row r="330" s="2" customFormat="1" ht="16.8" customHeight="1">
      <c r="A330" s="40"/>
      <c r="B330" s="46"/>
      <c r="C330" s="299" t="s">
        <v>21</v>
      </c>
      <c r="D330" s="299" t="s">
        <v>918</v>
      </c>
      <c r="E330" s="19" t="s">
        <v>21</v>
      </c>
      <c r="F330" s="300">
        <v>0</v>
      </c>
      <c r="G330" s="40"/>
      <c r="H330" s="46"/>
    </row>
    <row r="331" s="2" customFormat="1" ht="16.8" customHeight="1">
      <c r="A331" s="40"/>
      <c r="B331" s="46"/>
      <c r="C331" s="299" t="s">
        <v>21</v>
      </c>
      <c r="D331" s="299" t="s">
        <v>919</v>
      </c>
      <c r="E331" s="19" t="s">
        <v>21</v>
      </c>
      <c r="F331" s="300">
        <v>1.0860000000000001</v>
      </c>
      <c r="G331" s="40"/>
      <c r="H331" s="46"/>
    </row>
    <row r="332" s="2" customFormat="1" ht="16.8" customHeight="1">
      <c r="A332" s="40"/>
      <c r="B332" s="46"/>
      <c r="C332" s="299" t="s">
        <v>21</v>
      </c>
      <c r="D332" s="299" t="s">
        <v>920</v>
      </c>
      <c r="E332" s="19" t="s">
        <v>21</v>
      </c>
      <c r="F332" s="300">
        <v>1.3799999999999999</v>
      </c>
      <c r="G332" s="40"/>
      <c r="H332" s="46"/>
    </row>
    <row r="333" s="2" customFormat="1" ht="16.8" customHeight="1">
      <c r="A333" s="40"/>
      <c r="B333" s="46"/>
      <c r="C333" s="299" t="s">
        <v>138</v>
      </c>
      <c r="D333" s="299" t="s">
        <v>294</v>
      </c>
      <c r="E333" s="19" t="s">
        <v>21</v>
      </c>
      <c r="F333" s="300">
        <v>2.4660000000000002</v>
      </c>
      <c r="G333" s="40"/>
      <c r="H333" s="46"/>
    </row>
    <row r="334" s="2" customFormat="1" ht="16.8" customHeight="1">
      <c r="A334" s="40"/>
      <c r="B334" s="46"/>
      <c r="C334" s="295" t="s">
        <v>141</v>
      </c>
      <c r="D334" s="296" t="s">
        <v>142</v>
      </c>
      <c r="E334" s="297" t="s">
        <v>130</v>
      </c>
      <c r="F334" s="298">
        <v>1.96</v>
      </c>
      <c r="G334" s="40"/>
      <c r="H334" s="46"/>
    </row>
    <row r="335" s="2" customFormat="1" ht="16.8" customHeight="1">
      <c r="A335" s="40"/>
      <c r="B335" s="46"/>
      <c r="C335" s="299" t="s">
        <v>21</v>
      </c>
      <c r="D335" s="299" t="s">
        <v>1247</v>
      </c>
      <c r="E335" s="19" t="s">
        <v>21</v>
      </c>
      <c r="F335" s="300">
        <v>0</v>
      </c>
      <c r="G335" s="40"/>
      <c r="H335" s="46"/>
    </row>
    <row r="336" s="2" customFormat="1" ht="16.8" customHeight="1">
      <c r="A336" s="40"/>
      <c r="B336" s="46"/>
      <c r="C336" s="299" t="s">
        <v>21</v>
      </c>
      <c r="D336" s="299" t="s">
        <v>1263</v>
      </c>
      <c r="E336" s="19" t="s">
        <v>21</v>
      </c>
      <c r="F336" s="300">
        <v>1.96</v>
      </c>
      <c r="G336" s="40"/>
      <c r="H336" s="46"/>
    </row>
    <row r="337" s="2" customFormat="1" ht="16.8" customHeight="1">
      <c r="A337" s="40"/>
      <c r="B337" s="46"/>
      <c r="C337" s="299" t="s">
        <v>141</v>
      </c>
      <c r="D337" s="299" t="s">
        <v>294</v>
      </c>
      <c r="E337" s="19" t="s">
        <v>21</v>
      </c>
      <c r="F337" s="300">
        <v>1.96</v>
      </c>
      <c r="G337" s="40"/>
      <c r="H337" s="46"/>
    </row>
    <row r="338" s="2" customFormat="1" ht="16.8" customHeight="1">
      <c r="A338" s="40"/>
      <c r="B338" s="46"/>
      <c r="C338" s="295" t="s">
        <v>122</v>
      </c>
      <c r="D338" s="296" t="s">
        <v>123</v>
      </c>
      <c r="E338" s="297" t="s">
        <v>96</v>
      </c>
      <c r="F338" s="298">
        <v>59.052</v>
      </c>
      <c r="G338" s="40"/>
      <c r="H338" s="46"/>
    </row>
    <row r="339" s="2" customFormat="1" ht="16.8" customHeight="1">
      <c r="A339" s="40"/>
      <c r="B339" s="46"/>
      <c r="C339" s="299" t="s">
        <v>21</v>
      </c>
      <c r="D339" s="299" t="s">
        <v>592</v>
      </c>
      <c r="E339" s="19" t="s">
        <v>21</v>
      </c>
      <c r="F339" s="300">
        <v>0</v>
      </c>
      <c r="G339" s="40"/>
      <c r="H339" s="46"/>
    </row>
    <row r="340" s="2" customFormat="1" ht="16.8" customHeight="1">
      <c r="A340" s="40"/>
      <c r="B340" s="46"/>
      <c r="C340" s="299" t="s">
        <v>21</v>
      </c>
      <c r="D340" s="299" t="s">
        <v>593</v>
      </c>
      <c r="E340" s="19" t="s">
        <v>21</v>
      </c>
      <c r="F340" s="300">
        <v>0</v>
      </c>
      <c r="G340" s="40"/>
      <c r="H340" s="46"/>
    </row>
    <row r="341" s="2" customFormat="1" ht="16.8" customHeight="1">
      <c r="A341" s="40"/>
      <c r="B341" s="46"/>
      <c r="C341" s="299" t="s">
        <v>21</v>
      </c>
      <c r="D341" s="299" t="s">
        <v>988</v>
      </c>
      <c r="E341" s="19" t="s">
        <v>21</v>
      </c>
      <c r="F341" s="300">
        <v>70.628</v>
      </c>
      <c r="G341" s="40"/>
      <c r="H341" s="46"/>
    </row>
    <row r="342" s="2" customFormat="1" ht="16.8" customHeight="1">
      <c r="A342" s="40"/>
      <c r="B342" s="46"/>
      <c r="C342" s="299" t="s">
        <v>21</v>
      </c>
      <c r="D342" s="299" t="s">
        <v>989</v>
      </c>
      <c r="E342" s="19" t="s">
        <v>21</v>
      </c>
      <c r="F342" s="300">
        <v>-11.108000000000001</v>
      </c>
      <c r="G342" s="40"/>
      <c r="H342" s="46"/>
    </row>
    <row r="343" s="2" customFormat="1" ht="16.8" customHeight="1">
      <c r="A343" s="40"/>
      <c r="B343" s="46"/>
      <c r="C343" s="299" t="s">
        <v>21</v>
      </c>
      <c r="D343" s="299" t="s">
        <v>990</v>
      </c>
      <c r="E343" s="19" t="s">
        <v>21</v>
      </c>
      <c r="F343" s="300">
        <v>-0.46800000000000003</v>
      </c>
      <c r="G343" s="40"/>
      <c r="H343" s="46"/>
    </row>
    <row r="344" s="2" customFormat="1" ht="16.8" customHeight="1">
      <c r="A344" s="40"/>
      <c r="B344" s="46"/>
      <c r="C344" s="299" t="s">
        <v>122</v>
      </c>
      <c r="D344" s="299" t="s">
        <v>294</v>
      </c>
      <c r="E344" s="19" t="s">
        <v>21</v>
      </c>
      <c r="F344" s="300">
        <v>59.052</v>
      </c>
      <c r="G344" s="40"/>
      <c r="H344" s="46"/>
    </row>
    <row r="345" s="2" customFormat="1" ht="16.8" customHeight="1">
      <c r="A345" s="40"/>
      <c r="B345" s="46"/>
      <c r="C345" s="301" t="s">
        <v>1208</v>
      </c>
      <c r="D345" s="40"/>
      <c r="E345" s="40"/>
      <c r="F345" s="40"/>
      <c r="G345" s="40"/>
      <c r="H345" s="46"/>
    </row>
    <row r="346" s="2" customFormat="1" ht="16.8" customHeight="1">
      <c r="A346" s="40"/>
      <c r="B346" s="46"/>
      <c r="C346" s="299" t="s">
        <v>588</v>
      </c>
      <c r="D346" s="299" t="s">
        <v>1249</v>
      </c>
      <c r="E346" s="19" t="s">
        <v>96</v>
      </c>
      <c r="F346" s="300">
        <v>29.018000000000001</v>
      </c>
      <c r="G346" s="40"/>
      <c r="H346" s="46"/>
    </row>
    <row r="347" s="2" customFormat="1" ht="16.8" customHeight="1">
      <c r="A347" s="40"/>
      <c r="B347" s="46"/>
      <c r="C347" s="299" t="s">
        <v>646</v>
      </c>
      <c r="D347" s="299" t="s">
        <v>1250</v>
      </c>
      <c r="E347" s="19" t="s">
        <v>96</v>
      </c>
      <c r="F347" s="300">
        <v>59.052</v>
      </c>
      <c r="G347" s="40"/>
      <c r="H347" s="46"/>
    </row>
    <row r="348" s="2" customFormat="1" ht="16.8" customHeight="1">
      <c r="A348" s="40"/>
      <c r="B348" s="46"/>
      <c r="C348" s="299" t="s">
        <v>297</v>
      </c>
      <c r="D348" s="299" t="s">
        <v>298</v>
      </c>
      <c r="E348" s="19" t="s">
        <v>96</v>
      </c>
      <c r="F348" s="300">
        <v>67.909999999999997</v>
      </c>
      <c r="G348" s="40"/>
      <c r="H348" s="46"/>
    </row>
    <row r="349" s="2" customFormat="1" ht="16.8" customHeight="1">
      <c r="A349" s="40"/>
      <c r="B349" s="46"/>
      <c r="C349" s="299" t="s">
        <v>554</v>
      </c>
      <c r="D349" s="299" t="s">
        <v>555</v>
      </c>
      <c r="E349" s="19" t="s">
        <v>96</v>
      </c>
      <c r="F349" s="300">
        <v>67.909999999999997</v>
      </c>
      <c r="G349" s="40"/>
      <c r="H349" s="46"/>
    </row>
    <row r="350" s="2" customFormat="1" ht="16.8" customHeight="1">
      <c r="A350" s="40"/>
      <c r="B350" s="46"/>
      <c r="C350" s="299" t="s">
        <v>651</v>
      </c>
      <c r="D350" s="299" t="s">
        <v>652</v>
      </c>
      <c r="E350" s="19" t="s">
        <v>96</v>
      </c>
      <c r="F350" s="300">
        <v>67.909999999999997</v>
      </c>
      <c r="G350" s="40"/>
      <c r="H350" s="46"/>
    </row>
    <row r="351" s="2" customFormat="1" ht="16.8" customHeight="1">
      <c r="A351" s="40"/>
      <c r="B351" s="46"/>
      <c r="C351" s="295" t="s">
        <v>119</v>
      </c>
      <c r="D351" s="296" t="s">
        <v>120</v>
      </c>
      <c r="E351" s="297" t="s">
        <v>96</v>
      </c>
      <c r="F351" s="298">
        <v>16.43</v>
      </c>
      <c r="G351" s="40"/>
      <c r="H351" s="46"/>
    </row>
    <row r="352" s="2" customFormat="1" ht="16.8" customHeight="1">
      <c r="A352" s="40"/>
      <c r="B352" s="46"/>
      <c r="C352" s="299" t="s">
        <v>21</v>
      </c>
      <c r="D352" s="299" t="s">
        <v>592</v>
      </c>
      <c r="E352" s="19" t="s">
        <v>21</v>
      </c>
      <c r="F352" s="300">
        <v>0</v>
      </c>
      <c r="G352" s="40"/>
      <c r="H352" s="46"/>
    </row>
    <row r="353" s="2" customFormat="1" ht="16.8" customHeight="1">
      <c r="A353" s="40"/>
      <c r="B353" s="46"/>
      <c r="C353" s="299" t="s">
        <v>21</v>
      </c>
      <c r="D353" s="299" t="s">
        <v>991</v>
      </c>
      <c r="E353" s="19" t="s">
        <v>21</v>
      </c>
      <c r="F353" s="300">
        <v>12.41</v>
      </c>
      <c r="G353" s="40"/>
      <c r="H353" s="46"/>
    </row>
    <row r="354" s="2" customFormat="1" ht="16.8" customHeight="1">
      <c r="A354" s="40"/>
      <c r="B354" s="46"/>
      <c r="C354" s="299" t="s">
        <v>21</v>
      </c>
      <c r="D354" s="299" t="s">
        <v>992</v>
      </c>
      <c r="E354" s="19" t="s">
        <v>21</v>
      </c>
      <c r="F354" s="300">
        <v>4.0199999999999996</v>
      </c>
      <c r="G354" s="40"/>
      <c r="H354" s="46"/>
    </row>
    <row r="355" s="2" customFormat="1" ht="16.8" customHeight="1">
      <c r="A355" s="40"/>
      <c r="B355" s="46"/>
      <c r="C355" s="299" t="s">
        <v>119</v>
      </c>
      <c r="D355" s="299" t="s">
        <v>294</v>
      </c>
      <c r="E355" s="19" t="s">
        <v>21</v>
      </c>
      <c r="F355" s="300">
        <v>16.43</v>
      </c>
      <c r="G355" s="40"/>
      <c r="H355" s="46"/>
    </row>
    <row r="356" s="2" customFormat="1" ht="16.8" customHeight="1">
      <c r="A356" s="40"/>
      <c r="B356" s="46"/>
      <c r="C356" s="301" t="s">
        <v>1208</v>
      </c>
      <c r="D356" s="40"/>
      <c r="E356" s="40"/>
      <c r="F356" s="40"/>
      <c r="G356" s="40"/>
      <c r="H356" s="46"/>
    </row>
    <row r="357" s="2" customFormat="1" ht="16.8" customHeight="1">
      <c r="A357" s="40"/>
      <c r="B357" s="46"/>
      <c r="C357" s="299" t="s">
        <v>603</v>
      </c>
      <c r="D357" s="299" t="s">
        <v>1251</v>
      </c>
      <c r="E357" s="19" t="s">
        <v>96</v>
      </c>
      <c r="F357" s="300">
        <v>16.43</v>
      </c>
      <c r="G357" s="40"/>
      <c r="H357" s="46"/>
    </row>
    <row r="358" s="2" customFormat="1" ht="16.8" customHeight="1">
      <c r="A358" s="40"/>
      <c r="B358" s="46"/>
      <c r="C358" s="299" t="s">
        <v>588</v>
      </c>
      <c r="D358" s="299" t="s">
        <v>1249</v>
      </c>
      <c r="E358" s="19" t="s">
        <v>96</v>
      </c>
      <c r="F358" s="300">
        <v>29.018000000000001</v>
      </c>
      <c r="G358" s="40"/>
      <c r="H358" s="46"/>
    </row>
    <row r="359" s="2" customFormat="1" ht="16.8" customHeight="1">
      <c r="A359" s="40"/>
      <c r="B359" s="46"/>
      <c r="C359" s="295" t="s">
        <v>115</v>
      </c>
      <c r="D359" s="296" t="s">
        <v>116</v>
      </c>
      <c r="E359" s="297" t="s">
        <v>96</v>
      </c>
      <c r="F359" s="298">
        <v>13.603999999999999</v>
      </c>
      <c r="G359" s="40"/>
      <c r="H359" s="46"/>
    </row>
    <row r="360" s="2" customFormat="1" ht="16.8" customHeight="1">
      <c r="A360" s="40"/>
      <c r="B360" s="46"/>
      <c r="C360" s="299" t="s">
        <v>21</v>
      </c>
      <c r="D360" s="299" t="s">
        <v>592</v>
      </c>
      <c r="E360" s="19" t="s">
        <v>21</v>
      </c>
      <c r="F360" s="300">
        <v>0</v>
      </c>
      <c r="G360" s="40"/>
      <c r="H360" s="46"/>
    </row>
    <row r="361" s="2" customFormat="1" ht="16.8" customHeight="1">
      <c r="A361" s="40"/>
      <c r="B361" s="46"/>
      <c r="C361" s="299" t="s">
        <v>21</v>
      </c>
      <c r="D361" s="299" t="s">
        <v>993</v>
      </c>
      <c r="E361" s="19" t="s">
        <v>21</v>
      </c>
      <c r="F361" s="300">
        <v>13.603999999999999</v>
      </c>
      <c r="G361" s="40"/>
      <c r="H361" s="46"/>
    </row>
    <row r="362" s="2" customFormat="1" ht="16.8" customHeight="1">
      <c r="A362" s="40"/>
      <c r="B362" s="46"/>
      <c r="C362" s="299" t="s">
        <v>115</v>
      </c>
      <c r="D362" s="299" t="s">
        <v>294</v>
      </c>
      <c r="E362" s="19" t="s">
        <v>21</v>
      </c>
      <c r="F362" s="300">
        <v>13.603999999999999</v>
      </c>
      <c r="G362" s="40"/>
      <c r="H362" s="46"/>
    </row>
    <row r="363" s="2" customFormat="1" ht="16.8" customHeight="1">
      <c r="A363" s="40"/>
      <c r="B363" s="46"/>
      <c r="C363" s="301" t="s">
        <v>1208</v>
      </c>
      <c r="D363" s="40"/>
      <c r="E363" s="40"/>
      <c r="F363" s="40"/>
      <c r="G363" s="40"/>
      <c r="H363" s="46"/>
    </row>
    <row r="364" s="2" customFormat="1" ht="16.8" customHeight="1">
      <c r="A364" s="40"/>
      <c r="B364" s="46"/>
      <c r="C364" s="299" t="s">
        <v>610</v>
      </c>
      <c r="D364" s="299" t="s">
        <v>1252</v>
      </c>
      <c r="E364" s="19" t="s">
        <v>96</v>
      </c>
      <c r="F364" s="300">
        <v>13.603999999999999</v>
      </c>
      <c r="G364" s="40"/>
      <c r="H364" s="46"/>
    </row>
    <row r="365" s="2" customFormat="1" ht="16.8" customHeight="1">
      <c r="A365" s="40"/>
      <c r="B365" s="46"/>
      <c r="C365" s="299" t="s">
        <v>588</v>
      </c>
      <c r="D365" s="299" t="s">
        <v>1249</v>
      </c>
      <c r="E365" s="19" t="s">
        <v>96</v>
      </c>
      <c r="F365" s="300">
        <v>29.018000000000001</v>
      </c>
      <c r="G365" s="40"/>
      <c r="H365" s="46"/>
    </row>
    <row r="366" s="2" customFormat="1" ht="16.8" customHeight="1">
      <c r="A366" s="40"/>
      <c r="B366" s="46"/>
      <c r="C366" s="295" t="s">
        <v>125</v>
      </c>
      <c r="D366" s="296" t="s">
        <v>126</v>
      </c>
      <c r="E366" s="297" t="s">
        <v>96</v>
      </c>
      <c r="F366" s="298">
        <v>19.565000000000001</v>
      </c>
      <c r="G366" s="40"/>
      <c r="H366" s="46"/>
    </row>
    <row r="367" s="2" customFormat="1" ht="16.8" customHeight="1">
      <c r="A367" s="40"/>
      <c r="B367" s="46"/>
      <c r="C367" s="299" t="s">
        <v>21</v>
      </c>
      <c r="D367" s="299" t="s">
        <v>1007</v>
      </c>
      <c r="E367" s="19" t="s">
        <v>21</v>
      </c>
      <c r="F367" s="300">
        <v>0</v>
      </c>
      <c r="G367" s="40"/>
      <c r="H367" s="46"/>
    </row>
    <row r="368" s="2" customFormat="1" ht="16.8" customHeight="1">
      <c r="A368" s="40"/>
      <c r="B368" s="46"/>
      <c r="C368" s="299" t="s">
        <v>21</v>
      </c>
      <c r="D368" s="299" t="s">
        <v>1008</v>
      </c>
      <c r="E368" s="19" t="s">
        <v>21</v>
      </c>
      <c r="F368" s="300">
        <v>4.2199999999999998</v>
      </c>
      <c r="G368" s="40"/>
      <c r="H368" s="46"/>
    </row>
    <row r="369" s="2" customFormat="1" ht="16.8" customHeight="1">
      <c r="A369" s="40"/>
      <c r="B369" s="46"/>
      <c r="C369" s="299" t="s">
        <v>21</v>
      </c>
      <c r="D369" s="299" t="s">
        <v>1009</v>
      </c>
      <c r="E369" s="19" t="s">
        <v>21</v>
      </c>
      <c r="F369" s="300">
        <v>0</v>
      </c>
      <c r="G369" s="40"/>
      <c r="H369" s="46"/>
    </row>
    <row r="370" s="2" customFormat="1" ht="16.8" customHeight="1">
      <c r="A370" s="40"/>
      <c r="B370" s="46"/>
      <c r="C370" s="299" t="s">
        <v>21</v>
      </c>
      <c r="D370" s="299" t="s">
        <v>1010</v>
      </c>
      <c r="E370" s="19" t="s">
        <v>21</v>
      </c>
      <c r="F370" s="300">
        <v>1.9670000000000001</v>
      </c>
      <c r="G370" s="40"/>
      <c r="H370" s="46"/>
    </row>
    <row r="371" s="2" customFormat="1" ht="16.8" customHeight="1">
      <c r="A371" s="40"/>
      <c r="B371" s="46"/>
      <c r="C371" s="299" t="s">
        <v>21</v>
      </c>
      <c r="D371" s="299" t="s">
        <v>1011</v>
      </c>
      <c r="E371" s="19" t="s">
        <v>21</v>
      </c>
      <c r="F371" s="300">
        <v>13.378</v>
      </c>
      <c r="G371" s="40"/>
      <c r="H371" s="46"/>
    </row>
    <row r="372" s="2" customFormat="1" ht="16.8" customHeight="1">
      <c r="A372" s="40"/>
      <c r="B372" s="46"/>
      <c r="C372" s="299" t="s">
        <v>125</v>
      </c>
      <c r="D372" s="299" t="s">
        <v>294</v>
      </c>
      <c r="E372" s="19" t="s">
        <v>21</v>
      </c>
      <c r="F372" s="300">
        <v>19.565000000000001</v>
      </c>
      <c r="G372" s="40"/>
      <c r="H372" s="46"/>
    </row>
    <row r="373" s="2" customFormat="1" ht="16.8" customHeight="1">
      <c r="A373" s="40"/>
      <c r="B373" s="46"/>
      <c r="C373" s="301" t="s">
        <v>1208</v>
      </c>
      <c r="D373" s="40"/>
      <c r="E373" s="40"/>
      <c r="F373" s="40"/>
      <c r="G373" s="40"/>
      <c r="H373" s="46"/>
    </row>
    <row r="374" s="2" customFormat="1" ht="16.8" customHeight="1">
      <c r="A374" s="40"/>
      <c r="B374" s="46"/>
      <c r="C374" s="299" t="s">
        <v>711</v>
      </c>
      <c r="D374" s="299" t="s">
        <v>1253</v>
      </c>
      <c r="E374" s="19" t="s">
        <v>96</v>
      </c>
      <c r="F374" s="300">
        <v>19.565000000000001</v>
      </c>
      <c r="G374" s="40"/>
      <c r="H374" s="46"/>
    </row>
    <row r="375" s="2" customFormat="1" ht="16.8" customHeight="1">
      <c r="A375" s="40"/>
      <c r="B375" s="46"/>
      <c r="C375" s="299" t="s">
        <v>662</v>
      </c>
      <c r="D375" s="299" t="s">
        <v>1254</v>
      </c>
      <c r="E375" s="19" t="s">
        <v>96</v>
      </c>
      <c r="F375" s="300">
        <v>19.565000000000001</v>
      </c>
      <c r="G375" s="40"/>
      <c r="H375" s="46"/>
    </row>
    <row r="376" s="2" customFormat="1" ht="16.8" customHeight="1">
      <c r="A376" s="40"/>
      <c r="B376" s="46"/>
      <c r="C376" s="299" t="s">
        <v>696</v>
      </c>
      <c r="D376" s="299" t="s">
        <v>1226</v>
      </c>
      <c r="E376" s="19" t="s">
        <v>96</v>
      </c>
      <c r="F376" s="300">
        <v>19.565000000000001</v>
      </c>
      <c r="G376" s="40"/>
      <c r="H376" s="46"/>
    </row>
    <row r="377" s="2" customFormat="1" ht="16.8" customHeight="1">
      <c r="A377" s="40"/>
      <c r="B377" s="46"/>
      <c r="C377" s="299" t="s">
        <v>705</v>
      </c>
      <c r="D377" s="299" t="s">
        <v>1264</v>
      </c>
      <c r="E377" s="19" t="s">
        <v>96</v>
      </c>
      <c r="F377" s="300">
        <v>39.130000000000003</v>
      </c>
      <c r="G377" s="40"/>
      <c r="H377" s="46"/>
    </row>
    <row r="378" s="2" customFormat="1" ht="16.8" customHeight="1">
      <c r="A378" s="40"/>
      <c r="B378" s="46"/>
      <c r="C378" s="299" t="s">
        <v>521</v>
      </c>
      <c r="D378" s="299" t="s">
        <v>522</v>
      </c>
      <c r="E378" s="19" t="s">
        <v>523</v>
      </c>
      <c r="F378" s="300">
        <v>7.8259999999999996</v>
      </c>
      <c r="G378" s="40"/>
      <c r="H378" s="46"/>
    </row>
    <row r="379" s="2" customFormat="1">
      <c r="A379" s="40"/>
      <c r="B379" s="46"/>
      <c r="C379" s="299" t="s">
        <v>543</v>
      </c>
      <c r="D379" s="299" t="s">
        <v>544</v>
      </c>
      <c r="E379" s="19" t="s">
        <v>96</v>
      </c>
      <c r="F379" s="300">
        <v>25.376000000000001</v>
      </c>
      <c r="G379" s="40"/>
      <c r="H379" s="46"/>
    </row>
    <row r="380" s="2" customFormat="1" ht="16.8" customHeight="1">
      <c r="A380" s="40"/>
      <c r="B380" s="46"/>
      <c r="C380" s="295" t="s">
        <v>132</v>
      </c>
      <c r="D380" s="296" t="s">
        <v>133</v>
      </c>
      <c r="E380" s="297" t="s">
        <v>96</v>
      </c>
      <c r="F380" s="298">
        <v>6.4009999999999998</v>
      </c>
      <c r="G380" s="40"/>
      <c r="H380" s="46"/>
    </row>
    <row r="381" s="2" customFormat="1" ht="16.8" customHeight="1">
      <c r="A381" s="40"/>
      <c r="B381" s="46"/>
      <c r="C381" s="299" t="s">
        <v>21</v>
      </c>
      <c r="D381" s="299" t="s">
        <v>1001</v>
      </c>
      <c r="E381" s="19" t="s">
        <v>21</v>
      </c>
      <c r="F381" s="300">
        <v>4.2910000000000004</v>
      </c>
      <c r="G381" s="40"/>
      <c r="H381" s="46"/>
    </row>
    <row r="382" s="2" customFormat="1" ht="16.8" customHeight="1">
      <c r="A382" s="40"/>
      <c r="B382" s="46"/>
      <c r="C382" s="299" t="s">
        <v>21</v>
      </c>
      <c r="D382" s="299" t="s">
        <v>444</v>
      </c>
      <c r="E382" s="19" t="s">
        <v>21</v>
      </c>
      <c r="F382" s="300">
        <v>0</v>
      </c>
      <c r="G382" s="40"/>
      <c r="H382" s="46"/>
    </row>
    <row r="383" s="2" customFormat="1" ht="16.8" customHeight="1">
      <c r="A383" s="40"/>
      <c r="B383" s="46"/>
      <c r="C383" s="299" t="s">
        <v>21</v>
      </c>
      <c r="D383" s="299" t="s">
        <v>1002</v>
      </c>
      <c r="E383" s="19" t="s">
        <v>21</v>
      </c>
      <c r="F383" s="300">
        <v>2.1099999999999999</v>
      </c>
      <c r="G383" s="40"/>
      <c r="H383" s="46"/>
    </row>
    <row r="384" s="2" customFormat="1" ht="16.8" customHeight="1">
      <c r="A384" s="40"/>
      <c r="B384" s="46"/>
      <c r="C384" s="299" t="s">
        <v>132</v>
      </c>
      <c r="D384" s="299" t="s">
        <v>294</v>
      </c>
      <c r="E384" s="19" t="s">
        <v>21</v>
      </c>
      <c r="F384" s="300">
        <v>6.4009999999999998</v>
      </c>
      <c r="G384" s="40"/>
      <c r="H384" s="46"/>
    </row>
    <row r="385" s="2" customFormat="1" ht="16.8" customHeight="1">
      <c r="A385" s="40"/>
      <c r="B385" s="46"/>
      <c r="C385" s="301" t="s">
        <v>1208</v>
      </c>
      <c r="D385" s="40"/>
      <c r="E385" s="40"/>
      <c r="F385" s="40"/>
      <c r="G385" s="40"/>
      <c r="H385" s="46"/>
    </row>
    <row r="386" s="2" customFormat="1" ht="16.8" customHeight="1">
      <c r="A386" s="40"/>
      <c r="B386" s="46"/>
      <c r="C386" s="299" t="s">
        <v>670</v>
      </c>
      <c r="D386" s="299" t="s">
        <v>1255</v>
      </c>
      <c r="E386" s="19" t="s">
        <v>96</v>
      </c>
      <c r="F386" s="300">
        <v>6.4009999999999998</v>
      </c>
      <c r="G386" s="40"/>
      <c r="H386" s="46"/>
    </row>
    <row r="387" s="2" customFormat="1" ht="16.8" customHeight="1">
      <c r="A387" s="40"/>
      <c r="B387" s="46"/>
      <c r="C387" s="299" t="s">
        <v>651</v>
      </c>
      <c r="D387" s="299" t="s">
        <v>652</v>
      </c>
      <c r="E387" s="19" t="s">
        <v>96</v>
      </c>
      <c r="F387" s="300">
        <v>8.8719999999999999</v>
      </c>
      <c r="G387" s="40"/>
      <c r="H387" s="46"/>
    </row>
    <row r="388" s="2" customFormat="1" ht="16.8" customHeight="1">
      <c r="A388" s="40"/>
      <c r="B388" s="46"/>
      <c r="C388" s="295" t="s">
        <v>128</v>
      </c>
      <c r="D388" s="296" t="s">
        <v>129</v>
      </c>
      <c r="E388" s="297" t="s">
        <v>130</v>
      </c>
      <c r="F388" s="298">
        <v>11</v>
      </c>
      <c r="G388" s="40"/>
      <c r="H388" s="46"/>
    </row>
    <row r="389" s="2" customFormat="1" ht="16.8" customHeight="1">
      <c r="A389" s="40"/>
      <c r="B389" s="46"/>
      <c r="C389" s="299" t="s">
        <v>21</v>
      </c>
      <c r="D389" s="299" t="s">
        <v>1004</v>
      </c>
      <c r="E389" s="19" t="s">
        <v>21</v>
      </c>
      <c r="F389" s="300">
        <v>0</v>
      </c>
      <c r="G389" s="40"/>
      <c r="H389" s="46"/>
    </row>
    <row r="390" s="2" customFormat="1" ht="16.8" customHeight="1">
      <c r="A390" s="40"/>
      <c r="B390" s="46"/>
      <c r="C390" s="299" t="s">
        <v>21</v>
      </c>
      <c r="D390" s="299" t="s">
        <v>444</v>
      </c>
      <c r="E390" s="19" t="s">
        <v>21</v>
      </c>
      <c r="F390" s="300">
        <v>0</v>
      </c>
      <c r="G390" s="40"/>
      <c r="H390" s="46"/>
    </row>
    <row r="391" s="2" customFormat="1" ht="16.8" customHeight="1">
      <c r="A391" s="40"/>
      <c r="B391" s="46"/>
      <c r="C391" s="299" t="s">
        <v>21</v>
      </c>
      <c r="D391" s="299" t="s">
        <v>1005</v>
      </c>
      <c r="E391" s="19" t="s">
        <v>21</v>
      </c>
      <c r="F391" s="300">
        <v>11</v>
      </c>
      <c r="G391" s="40"/>
      <c r="H391" s="46"/>
    </row>
    <row r="392" s="2" customFormat="1" ht="16.8" customHeight="1">
      <c r="A392" s="40"/>
      <c r="B392" s="46"/>
      <c r="C392" s="299" t="s">
        <v>128</v>
      </c>
      <c r="D392" s="299" t="s">
        <v>294</v>
      </c>
      <c r="E392" s="19" t="s">
        <v>21</v>
      </c>
      <c r="F392" s="300">
        <v>11</v>
      </c>
      <c r="G392" s="40"/>
      <c r="H392" s="46"/>
    </row>
    <row r="393" s="2" customFormat="1" ht="16.8" customHeight="1">
      <c r="A393" s="40"/>
      <c r="B393" s="46"/>
      <c r="C393" s="301" t="s">
        <v>1208</v>
      </c>
      <c r="D393" s="40"/>
      <c r="E393" s="40"/>
      <c r="F393" s="40"/>
      <c r="G393" s="40"/>
      <c r="H393" s="46"/>
    </row>
    <row r="394" s="2" customFormat="1" ht="16.8" customHeight="1">
      <c r="A394" s="40"/>
      <c r="B394" s="46"/>
      <c r="C394" s="299" t="s">
        <v>685</v>
      </c>
      <c r="D394" s="299" t="s">
        <v>1256</v>
      </c>
      <c r="E394" s="19" t="s">
        <v>130</v>
      </c>
      <c r="F394" s="300">
        <v>11</v>
      </c>
      <c r="G394" s="40"/>
      <c r="H394" s="46"/>
    </row>
    <row r="395" s="2" customFormat="1">
      <c r="A395" s="40"/>
      <c r="B395" s="46"/>
      <c r="C395" s="299" t="s">
        <v>543</v>
      </c>
      <c r="D395" s="299" t="s">
        <v>544</v>
      </c>
      <c r="E395" s="19" t="s">
        <v>96</v>
      </c>
      <c r="F395" s="300">
        <v>25.376000000000001</v>
      </c>
      <c r="G395" s="40"/>
      <c r="H395" s="46"/>
    </row>
    <row r="396" s="2" customFormat="1" ht="16.8" customHeight="1">
      <c r="A396" s="40"/>
      <c r="B396" s="46"/>
      <c r="C396" s="295" t="s">
        <v>1257</v>
      </c>
      <c r="D396" s="296" t="s">
        <v>1258</v>
      </c>
      <c r="E396" s="297" t="s">
        <v>96</v>
      </c>
      <c r="F396" s="298">
        <v>37.581000000000003</v>
      </c>
      <c r="G396" s="40"/>
      <c r="H396" s="46"/>
    </row>
    <row r="397" s="2" customFormat="1" ht="16.8" customHeight="1">
      <c r="A397" s="40"/>
      <c r="B397" s="46"/>
      <c r="C397" s="295" t="s">
        <v>1265</v>
      </c>
      <c r="D397" s="296" t="s">
        <v>1266</v>
      </c>
      <c r="E397" s="297" t="s">
        <v>96</v>
      </c>
      <c r="F397" s="298">
        <v>142.15600000000001</v>
      </c>
      <c r="G397" s="40"/>
      <c r="H397" s="46"/>
    </row>
    <row r="398" s="2" customFormat="1" ht="26.4" customHeight="1">
      <c r="A398" s="40"/>
      <c r="B398" s="46"/>
      <c r="C398" s="294" t="s">
        <v>1267</v>
      </c>
      <c r="D398" s="294" t="s">
        <v>88</v>
      </c>
      <c r="E398" s="40"/>
      <c r="F398" s="40"/>
      <c r="G398" s="40"/>
      <c r="H398" s="46"/>
    </row>
    <row r="399" s="2" customFormat="1" ht="16.8" customHeight="1">
      <c r="A399" s="40"/>
      <c r="B399" s="46"/>
      <c r="C399" s="295" t="s">
        <v>135</v>
      </c>
      <c r="D399" s="296" t="s">
        <v>136</v>
      </c>
      <c r="E399" s="297" t="s">
        <v>96</v>
      </c>
      <c r="F399" s="298">
        <v>3.1200000000000001</v>
      </c>
      <c r="G399" s="40"/>
      <c r="H399" s="46"/>
    </row>
    <row r="400" s="2" customFormat="1" ht="16.8" customHeight="1">
      <c r="A400" s="40"/>
      <c r="B400" s="46"/>
      <c r="C400" s="299" t="s">
        <v>21</v>
      </c>
      <c r="D400" s="299" t="s">
        <v>293</v>
      </c>
      <c r="E400" s="19" t="s">
        <v>21</v>
      </c>
      <c r="F400" s="300">
        <v>3.1200000000000001</v>
      </c>
      <c r="G400" s="40"/>
      <c r="H400" s="46"/>
    </row>
    <row r="401" s="2" customFormat="1" ht="16.8" customHeight="1">
      <c r="A401" s="40"/>
      <c r="B401" s="46"/>
      <c r="C401" s="299" t="s">
        <v>135</v>
      </c>
      <c r="D401" s="299" t="s">
        <v>294</v>
      </c>
      <c r="E401" s="19" t="s">
        <v>21</v>
      </c>
      <c r="F401" s="300">
        <v>3.1200000000000001</v>
      </c>
      <c r="G401" s="40"/>
      <c r="H401" s="46"/>
    </row>
    <row r="402" s="2" customFormat="1" ht="16.8" customHeight="1">
      <c r="A402" s="40"/>
      <c r="B402" s="46"/>
      <c r="C402" s="295" t="s">
        <v>637</v>
      </c>
      <c r="D402" s="296" t="s">
        <v>1211</v>
      </c>
      <c r="E402" s="297" t="s">
        <v>96</v>
      </c>
      <c r="F402" s="298">
        <v>30.379000000000001</v>
      </c>
      <c r="G402" s="40"/>
      <c r="H402" s="46"/>
    </row>
    <row r="403" s="2" customFormat="1" ht="16.8" customHeight="1">
      <c r="A403" s="40"/>
      <c r="B403" s="46"/>
      <c r="C403" s="299" t="s">
        <v>21</v>
      </c>
      <c r="D403" s="299" t="s">
        <v>1102</v>
      </c>
      <c r="E403" s="19" t="s">
        <v>21</v>
      </c>
      <c r="F403" s="300">
        <v>32.195999999999998</v>
      </c>
      <c r="G403" s="40"/>
      <c r="H403" s="46"/>
    </row>
    <row r="404" s="2" customFormat="1" ht="16.8" customHeight="1">
      <c r="A404" s="40"/>
      <c r="B404" s="46"/>
      <c r="C404" s="299" t="s">
        <v>21</v>
      </c>
      <c r="D404" s="299" t="s">
        <v>1103</v>
      </c>
      <c r="E404" s="19" t="s">
        <v>21</v>
      </c>
      <c r="F404" s="300">
        <v>-1.817</v>
      </c>
      <c r="G404" s="40"/>
      <c r="H404" s="46"/>
    </row>
    <row r="405" s="2" customFormat="1" ht="16.8" customHeight="1">
      <c r="A405" s="40"/>
      <c r="B405" s="46"/>
      <c r="C405" s="299" t="s">
        <v>637</v>
      </c>
      <c r="D405" s="299" t="s">
        <v>294</v>
      </c>
      <c r="E405" s="19" t="s">
        <v>21</v>
      </c>
      <c r="F405" s="300">
        <v>30.379000000000001</v>
      </c>
      <c r="G405" s="40"/>
      <c r="H405" s="46"/>
    </row>
    <row r="406" s="2" customFormat="1" ht="16.8" customHeight="1">
      <c r="A406" s="40"/>
      <c r="B406" s="46"/>
      <c r="C406" s="295" t="s">
        <v>94</v>
      </c>
      <c r="D406" s="296" t="s">
        <v>95</v>
      </c>
      <c r="E406" s="297" t="s">
        <v>96</v>
      </c>
      <c r="F406" s="298">
        <v>0</v>
      </c>
      <c r="G406" s="40"/>
      <c r="H406" s="46"/>
    </row>
    <row r="407" s="2" customFormat="1" ht="16.8" customHeight="1">
      <c r="A407" s="40"/>
      <c r="B407" s="46"/>
      <c r="C407" s="295" t="s">
        <v>937</v>
      </c>
      <c r="D407" s="296" t="s">
        <v>938</v>
      </c>
      <c r="E407" s="297" t="s">
        <v>96</v>
      </c>
      <c r="F407" s="298">
        <v>57.149999999999999</v>
      </c>
      <c r="G407" s="40"/>
      <c r="H407" s="46"/>
    </row>
    <row r="408" s="2" customFormat="1" ht="16.8" customHeight="1">
      <c r="A408" s="40"/>
      <c r="B408" s="46"/>
      <c r="C408" s="295" t="s">
        <v>144</v>
      </c>
      <c r="D408" s="296" t="s">
        <v>145</v>
      </c>
      <c r="E408" s="297" t="s">
        <v>96</v>
      </c>
      <c r="F408" s="298">
        <v>1.782</v>
      </c>
      <c r="G408" s="40"/>
      <c r="H408" s="46"/>
    </row>
    <row r="409" s="2" customFormat="1" ht="16.8" customHeight="1">
      <c r="A409" s="40"/>
      <c r="B409" s="46"/>
      <c r="C409" s="299" t="s">
        <v>21</v>
      </c>
      <c r="D409" s="299" t="s">
        <v>1096</v>
      </c>
      <c r="E409" s="19" t="s">
        <v>21</v>
      </c>
      <c r="F409" s="300">
        <v>0</v>
      </c>
      <c r="G409" s="40"/>
      <c r="H409" s="46"/>
    </row>
    <row r="410" s="2" customFormat="1" ht="16.8" customHeight="1">
      <c r="A410" s="40"/>
      <c r="B410" s="46"/>
      <c r="C410" s="299" t="s">
        <v>21</v>
      </c>
      <c r="D410" s="299" t="s">
        <v>1108</v>
      </c>
      <c r="E410" s="19" t="s">
        <v>21</v>
      </c>
      <c r="F410" s="300">
        <v>0.88400000000000001</v>
      </c>
      <c r="G410" s="40"/>
      <c r="H410" s="46"/>
    </row>
    <row r="411" s="2" customFormat="1" ht="16.8" customHeight="1">
      <c r="A411" s="40"/>
      <c r="B411" s="46"/>
      <c r="C411" s="299" t="s">
        <v>21</v>
      </c>
      <c r="D411" s="299" t="s">
        <v>1129</v>
      </c>
      <c r="E411" s="19" t="s">
        <v>21</v>
      </c>
      <c r="F411" s="300">
        <v>0.313</v>
      </c>
      <c r="G411" s="40"/>
      <c r="H411" s="46"/>
    </row>
    <row r="412" s="2" customFormat="1" ht="16.8" customHeight="1">
      <c r="A412" s="40"/>
      <c r="B412" s="46"/>
      <c r="C412" s="299" t="s">
        <v>21</v>
      </c>
      <c r="D412" s="299" t="s">
        <v>1009</v>
      </c>
      <c r="E412" s="19" t="s">
        <v>21</v>
      </c>
      <c r="F412" s="300">
        <v>0</v>
      </c>
      <c r="G412" s="40"/>
      <c r="H412" s="46"/>
    </row>
    <row r="413" s="2" customFormat="1" ht="16.8" customHeight="1">
      <c r="A413" s="40"/>
      <c r="B413" s="46"/>
      <c r="C413" s="299" t="s">
        <v>21</v>
      </c>
      <c r="D413" s="299" t="s">
        <v>1130</v>
      </c>
      <c r="E413" s="19" t="s">
        <v>21</v>
      </c>
      <c r="F413" s="300">
        <v>0.36599999999999999</v>
      </c>
      <c r="G413" s="40"/>
      <c r="H413" s="46"/>
    </row>
    <row r="414" s="2" customFormat="1" ht="16.8" customHeight="1">
      <c r="A414" s="40"/>
      <c r="B414" s="46"/>
      <c r="C414" s="299" t="s">
        <v>21</v>
      </c>
      <c r="D414" s="299" t="s">
        <v>1131</v>
      </c>
      <c r="E414" s="19" t="s">
        <v>21</v>
      </c>
      <c r="F414" s="300">
        <v>0.219</v>
      </c>
      <c r="G414" s="40"/>
      <c r="H414" s="46"/>
    </row>
    <row r="415" s="2" customFormat="1" ht="16.8" customHeight="1">
      <c r="A415" s="40"/>
      <c r="B415" s="46"/>
      <c r="C415" s="299" t="s">
        <v>144</v>
      </c>
      <c r="D415" s="299" t="s">
        <v>294</v>
      </c>
      <c r="E415" s="19" t="s">
        <v>21</v>
      </c>
      <c r="F415" s="300">
        <v>1.782</v>
      </c>
      <c r="G415" s="40"/>
      <c r="H415" s="46"/>
    </row>
    <row r="416" s="2" customFormat="1" ht="16.8" customHeight="1">
      <c r="A416" s="40"/>
      <c r="B416" s="46"/>
      <c r="C416" s="295" t="s">
        <v>1075</v>
      </c>
      <c r="D416" s="296" t="s">
        <v>21</v>
      </c>
      <c r="E416" s="297" t="s">
        <v>21</v>
      </c>
      <c r="F416" s="298">
        <v>6.8559999999999999</v>
      </c>
      <c r="G416" s="40"/>
      <c r="H416" s="46"/>
    </row>
    <row r="417" s="2" customFormat="1" ht="16.8" customHeight="1">
      <c r="A417" s="40"/>
      <c r="B417" s="46"/>
      <c r="C417" s="299" t="s">
        <v>21</v>
      </c>
      <c r="D417" s="299" t="s">
        <v>1096</v>
      </c>
      <c r="E417" s="19" t="s">
        <v>21</v>
      </c>
      <c r="F417" s="300">
        <v>0</v>
      </c>
      <c r="G417" s="40"/>
      <c r="H417" s="46"/>
    </row>
    <row r="418" s="2" customFormat="1" ht="16.8" customHeight="1">
      <c r="A418" s="40"/>
      <c r="B418" s="46"/>
      <c r="C418" s="299" t="s">
        <v>21</v>
      </c>
      <c r="D418" s="299" t="s">
        <v>1110</v>
      </c>
      <c r="E418" s="19" t="s">
        <v>21</v>
      </c>
      <c r="F418" s="300">
        <v>1.105</v>
      </c>
      <c r="G418" s="40"/>
      <c r="H418" s="46"/>
    </row>
    <row r="419" s="2" customFormat="1" ht="16.8" customHeight="1">
      <c r="A419" s="40"/>
      <c r="B419" s="46"/>
      <c r="C419" s="299" t="s">
        <v>21</v>
      </c>
      <c r="D419" s="299" t="s">
        <v>1111</v>
      </c>
      <c r="E419" s="19" t="s">
        <v>21</v>
      </c>
      <c r="F419" s="300">
        <v>0.34799999999999998</v>
      </c>
      <c r="G419" s="40"/>
      <c r="H419" s="46"/>
    </row>
    <row r="420" s="2" customFormat="1" ht="16.8" customHeight="1">
      <c r="A420" s="40"/>
      <c r="B420" s="46"/>
      <c r="C420" s="299" t="s">
        <v>21</v>
      </c>
      <c r="D420" s="299" t="s">
        <v>1009</v>
      </c>
      <c r="E420" s="19" t="s">
        <v>21</v>
      </c>
      <c r="F420" s="300">
        <v>0</v>
      </c>
      <c r="G420" s="40"/>
      <c r="H420" s="46"/>
    </row>
    <row r="421" s="2" customFormat="1" ht="16.8" customHeight="1">
      <c r="A421" s="40"/>
      <c r="B421" s="46"/>
      <c r="C421" s="299" t="s">
        <v>21</v>
      </c>
      <c r="D421" s="299" t="s">
        <v>1112</v>
      </c>
      <c r="E421" s="19" t="s">
        <v>21</v>
      </c>
      <c r="F421" s="300">
        <v>0.79200000000000004</v>
      </c>
      <c r="G421" s="40"/>
      <c r="H421" s="46"/>
    </row>
    <row r="422" s="2" customFormat="1" ht="16.8" customHeight="1">
      <c r="A422" s="40"/>
      <c r="B422" s="46"/>
      <c r="C422" s="299" t="s">
        <v>21</v>
      </c>
      <c r="D422" s="299" t="s">
        <v>1113</v>
      </c>
      <c r="E422" s="19" t="s">
        <v>21</v>
      </c>
      <c r="F422" s="300">
        <v>4.6109999999999998</v>
      </c>
      <c r="G422" s="40"/>
      <c r="H422" s="46"/>
    </row>
    <row r="423" s="2" customFormat="1" ht="16.8" customHeight="1">
      <c r="A423" s="40"/>
      <c r="B423" s="46"/>
      <c r="C423" s="299" t="s">
        <v>1075</v>
      </c>
      <c r="D423" s="299" t="s">
        <v>294</v>
      </c>
      <c r="E423" s="19" t="s">
        <v>21</v>
      </c>
      <c r="F423" s="300">
        <v>6.8559999999999999</v>
      </c>
      <c r="G423" s="40"/>
      <c r="H423" s="46"/>
    </row>
    <row r="424" s="2" customFormat="1" ht="16.8" customHeight="1">
      <c r="A424" s="40"/>
      <c r="B424" s="46"/>
      <c r="C424" s="301" t="s">
        <v>1208</v>
      </c>
      <c r="D424" s="40"/>
      <c r="E424" s="40"/>
      <c r="F424" s="40"/>
      <c r="G424" s="40"/>
      <c r="H424" s="46"/>
    </row>
    <row r="425" s="2" customFormat="1" ht="16.8" customHeight="1">
      <c r="A425" s="40"/>
      <c r="B425" s="46"/>
      <c r="C425" s="299" t="s">
        <v>696</v>
      </c>
      <c r="D425" s="299" t="s">
        <v>1226</v>
      </c>
      <c r="E425" s="19" t="s">
        <v>96</v>
      </c>
      <c r="F425" s="300">
        <v>6.8559999999999999</v>
      </c>
      <c r="G425" s="40"/>
      <c r="H425" s="46"/>
    </row>
    <row r="426" s="2" customFormat="1" ht="16.8" customHeight="1">
      <c r="A426" s="40"/>
      <c r="B426" s="46"/>
      <c r="C426" s="299" t="s">
        <v>705</v>
      </c>
      <c r="D426" s="299" t="s">
        <v>1264</v>
      </c>
      <c r="E426" s="19" t="s">
        <v>96</v>
      </c>
      <c r="F426" s="300">
        <v>13.712</v>
      </c>
      <c r="G426" s="40"/>
      <c r="H426" s="46"/>
    </row>
    <row r="427" s="2" customFormat="1" ht="16.8" customHeight="1">
      <c r="A427" s="40"/>
      <c r="B427" s="46"/>
      <c r="C427" s="295" t="s">
        <v>1072</v>
      </c>
      <c r="D427" s="296" t="s">
        <v>1073</v>
      </c>
      <c r="E427" s="297" t="s">
        <v>96</v>
      </c>
      <c r="F427" s="298">
        <v>28.506</v>
      </c>
      <c r="G427" s="40"/>
      <c r="H427" s="46"/>
    </row>
    <row r="428" s="2" customFormat="1" ht="16.8" customHeight="1">
      <c r="A428" s="40"/>
      <c r="B428" s="46"/>
      <c r="C428" s="299" t="s">
        <v>21</v>
      </c>
      <c r="D428" s="299" t="s">
        <v>750</v>
      </c>
      <c r="E428" s="19" t="s">
        <v>21</v>
      </c>
      <c r="F428" s="300">
        <v>0</v>
      </c>
      <c r="G428" s="40"/>
      <c r="H428" s="46"/>
    </row>
    <row r="429" s="2" customFormat="1" ht="16.8" customHeight="1">
      <c r="A429" s="40"/>
      <c r="B429" s="46"/>
      <c r="C429" s="299" t="s">
        <v>21</v>
      </c>
      <c r="D429" s="299" t="s">
        <v>1132</v>
      </c>
      <c r="E429" s="19" t="s">
        <v>21</v>
      </c>
      <c r="F429" s="300">
        <v>29.338000000000001</v>
      </c>
      <c r="G429" s="40"/>
      <c r="H429" s="46"/>
    </row>
    <row r="430" s="2" customFormat="1" ht="16.8" customHeight="1">
      <c r="A430" s="40"/>
      <c r="B430" s="46"/>
      <c r="C430" s="299" t="s">
        <v>21</v>
      </c>
      <c r="D430" s="299" t="s">
        <v>1133</v>
      </c>
      <c r="E430" s="19" t="s">
        <v>21</v>
      </c>
      <c r="F430" s="300">
        <v>0.371</v>
      </c>
      <c r="G430" s="40"/>
      <c r="H430" s="46"/>
    </row>
    <row r="431" s="2" customFormat="1" ht="16.8" customHeight="1">
      <c r="A431" s="40"/>
      <c r="B431" s="46"/>
      <c r="C431" s="299" t="s">
        <v>21</v>
      </c>
      <c r="D431" s="299" t="s">
        <v>1134</v>
      </c>
      <c r="E431" s="19" t="s">
        <v>21</v>
      </c>
      <c r="F431" s="300">
        <v>-0.23000000000000001</v>
      </c>
      <c r="G431" s="40"/>
      <c r="H431" s="46"/>
    </row>
    <row r="432" s="2" customFormat="1" ht="16.8" customHeight="1">
      <c r="A432" s="40"/>
      <c r="B432" s="46"/>
      <c r="C432" s="299" t="s">
        <v>21</v>
      </c>
      <c r="D432" s="299" t="s">
        <v>1135</v>
      </c>
      <c r="E432" s="19" t="s">
        <v>21</v>
      </c>
      <c r="F432" s="300">
        <v>-0.97299999999999998</v>
      </c>
      <c r="G432" s="40"/>
      <c r="H432" s="46"/>
    </row>
    <row r="433" s="2" customFormat="1" ht="16.8" customHeight="1">
      <c r="A433" s="40"/>
      <c r="B433" s="46"/>
      <c r="C433" s="299" t="s">
        <v>1072</v>
      </c>
      <c r="D433" s="299" t="s">
        <v>294</v>
      </c>
      <c r="E433" s="19" t="s">
        <v>21</v>
      </c>
      <c r="F433" s="300">
        <v>28.506</v>
      </c>
      <c r="G433" s="40"/>
      <c r="H433" s="46"/>
    </row>
    <row r="434" s="2" customFormat="1" ht="16.8" customHeight="1">
      <c r="A434" s="40"/>
      <c r="B434" s="46"/>
      <c r="C434" s="301" t="s">
        <v>1208</v>
      </c>
      <c r="D434" s="40"/>
      <c r="E434" s="40"/>
      <c r="F434" s="40"/>
      <c r="G434" s="40"/>
      <c r="H434" s="46"/>
    </row>
    <row r="435" s="2" customFormat="1" ht="16.8" customHeight="1">
      <c r="A435" s="40"/>
      <c r="B435" s="46"/>
      <c r="C435" s="299" t="s">
        <v>746</v>
      </c>
      <c r="D435" s="299" t="s">
        <v>1212</v>
      </c>
      <c r="E435" s="19" t="s">
        <v>96</v>
      </c>
      <c r="F435" s="300">
        <v>28.506</v>
      </c>
      <c r="G435" s="40"/>
      <c r="H435" s="46"/>
    </row>
    <row r="436" s="2" customFormat="1" ht="16.8" customHeight="1">
      <c r="A436" s="40"/>
      <c r="B436" s="46"/>
      <c r="C436" s="299" t="s">
        <v>942</v>
      </c>
      <c r="D436" s="299" t="s">
        <v>943</v>
      </c>
      <c r="E436" s="19" t="s">
        <v>96</v>
      </c>
      <c r="F436" s="300">
        <v>28.506</v>
      </c>
      <c r="G436" s="40"/>
      <c r="H436" s="46"/>
    </row>
    <row r="437" s="2" customFormat="1" ht="16.8" customHeight="1">
      <c r="A437" s="40"/>
      <c r="B437" s="46"/>
      <c r="C437" s="299" t="s">
        <v>516</v>
      </c>
      <c r="D437" s="299" t="s">
        <v>1217</v>
      </c>
      <c r="E437" s="19" t="s">
        <v>96</v>
      </c>
      <c r="F437" s="300">
        <v>28.506</v>
      </c>
      <c r="G437" s="40"/>
      <c r="H437" s="46"/>
    </row>
    <row r="438" s="2" customFormat="1" ht="16.8" customHeight="1">
      <c r="A438" s="40"/>
      <c r="B438" s="46"/>
      <c r="C438" s="299" t="s">
        <v>527</v>
      </c>
      <c r="D438" s="299" t="s">
        <v>1218</v>
      </c>
      <c r="E438" s="19" t="s">
        <v>96</v>
      </c>
      <c r="F438" s="300">
        <v>28.506</v>
      </c>
      <c r="G438" s="40"/>
      <c r="H438" s="46"/>
    </row>
    <row r="439" s="2" customFormat="1" ht="16.8" customHeight="1">
      <c r="A439" s="40"/>
      <c r="B439" s="46"/>
      <c r="C439" s="299" t="s">
        <v>532</v>
      </c>
      <c r="D439" s="299" t="s">
        <v>1219</v>
      </c>
      <c r="E439" s="19" t="s">
        <v>96</v>
      </c>
      <c r="F439" s="300">
        <v>57.012</v>
      </c>
      <c r="G439" s="40"/>
      <c r="H439" s="46"/>
    </row>
    <row r="440" s="2" customFormat="1" ht="16.8" customHeight="1">
      <c r="A440" s="40"/>
      <c r="B440" s="46"/>
      <c r="C440" s="299" t="s">
        <v>538</v>
      </c>
      <c r="D440" s="299" t="s">
        <v>1220</v>
      </c>
      <c r="E440" s="19" t="s">
        <v>96</v>
      </c>
      <c r="F440" s="300">
        <v>28.506</v>
      </c>
      <c r="G440" s="40"/>
      <c r="H440" s="46"/>
    </row>
    <row r="441" s="2" customFormat="1" ht="16.8" customHeight="1">
      <c r="A441" s="40"/>
      <c r="B441" s="46"/>
      <c r="C441" s="299" t="s">
        <v>754</v>
      </c>
      <c r="D441" s="299" t="s">
        <v>1221</v>
      </c>
      <c r="E441" s="19" t="s">
        <v>96</v>
      </c>
      <c r="F441" s="300">
        <v>28.506</v>
      </c>
      <c r="G441" s="40"/>
      <c r="H441" s="46"/>
    </row>
    <row r="442" s="2" customFormat="1" ht="16.8" customHeight="1">
      <c r="A442" s="40"/>
      <c r="B442" s="46"/>
      <c r="C442" s="299" t="s">
        <v>766</v>
      </c>
      <c r="D442" s="299" t="s">
        <v>1222</v>
      </c>
      <c r="E442" s="19" t="s">
        <v>96</v>
      </c>
      <c r="F442" s="300">
        <v>28.506</v>
      </c>
      <c r="G442" s="40"/>
      <c r="H442" s="46"/>
    </row>
    <row r="443" s="2" customFormat="1" ht="16.8" customHeight="1">
      <c r="A443" s="40"/>
      <c r="B443" s="46"/>
      <c r="C443" s="299" t="s">
        <v>428</v>
      </c>
      <c r="D443" s="299" t="s">
        <v>1223</v>
      </c>
      <c r="E443" s="19" t="s">
        <v>267</v>
      </c>
      <c r="F443" s="300">
        <v>1.425</v>
      </c>
      <c r="G443" s="40"/>
      <c r="H443" s="46"/>
    </row>
    <row r="444" s="2" customFormat="1" ht="16.8" customHeight="1">
      <c r="A444" s="40"/>
      <c r="B444" s="46"/>
      <c r="C444" s="299" t="s">
        <v>434</v>
      </c>
      <c r="D444" s="299" t="s">
        <v>1224</v>
      </c>
      <c r="E444" s="19" t="s">
        <v>267</v>
      </c>
      <c r="F444" s="300">
        <v>6.8410000000000002</v>
      </c>
      <c r="G444" s="40"/>
      <c r="H444" s="46"/>
    </row>
    <row r="445" s="2" customFormat="1" ht="16.8" customHeight="1">
      <c r="A445" s="40"/>
      <c r="B445" s="46"/>
      <c r="C445" s="299" t="s">
        <v>521</v>
      </c>
      <c r="D445" s="299" t="s">
        <v>522</v>
      </c>
      <c r="E445" s="19" t="s">
        <v>523</v>
      </c>
      <c r="F445" s="300">
        <v>9.9770000000000003</v>
      </c>
      <c r="G445" s="40"/>
      <c r="H445" s="46"/>
    </row>
    <row r="446" s="2" customFormat="1" ht="16.8" customHeight="1">
      <c r="A446" s="40"/>
      <c r="B446" s="46"/>
      <c r="C446" s="299" t="s">
        <v>760</v>
      </c>
      <c r="D446" s="299" t="s">
        <v>761</v>
      </c>
      <c r="E446" s="19" t="s">
        <v>96</v>
      </c>
      <c r="F446" s="300">
        <v>29.076000000000001</v>
      </c>
      <c r="G446" s="40"/>
      <c r="H446" s="46"/>
    </row>
    <row r="447" s="2" customFormat="1" ht="16.8" customHeight="1">
      <c r="A447" s="40"/>
      <c r="B447" s="46"/>
      <c r="C447" s="299" t="s">
        <v>771</v>
      </c>
      <c r="D447" s="299" t="s">
        <v>772</v>
      </c>
      <c r="E447" s="19" t="s">
        <v>267</v>
      </c>
      <c r="F447" s="300">
        <v>4.0709999999999997</v>
      </c>
      <c r="G447" s="40"/>
      <c r="H447" s="46"/>
    </row>
    <row r="448" s="2" customFormat="1">
      <c r="A448" s="40"/>
      <c r="B448" s="46"/>
      <c r="C448" s="299" t="s">
        <v>543</v>
      </c>
      <c r="D448" s="299" t="s">
        <v>544</v>
      </c>
      <c r="E448" s="19" t="s">
        <v>96</v>
      </c>
      <c r="F448" s="300">
        <v>32.781999999999996</v>
      </c>
      <c r="G448" s="40"/>
      <c r="H448" s="46"/>
    </row>
    <row r="449" s="2" customFormat="1" ht="16.8" customHeight="1">
      <c r="A449" s="40"/>
      <c r="B449" s="46"/>
      <c r="C449" s="295" t="s">
        <v>147</v>
      </c>
      <c r="D449" s="296" t="s">
        <v>148</v>
      </c>
      <c r="E449" s="297" t="s">
        <v>130</v>
      </c>
      <c r="F449" s="298">
        <v>21.428999999999998</v>
      </c>
      <c r="G449" s="40"/>
      <c r="H449" s="46"/>
    </row>
    <row r="450" s="2" customFormat="1" ht="16.8" customHeight="1">
      <c r="A450" s="40"/>
      <c r="B450" s="46"/>
      <c r="C450" s="299" t="s">
        <v>21</v>
      </c>
      <c r="D450" s="299" t="s">
        <v>1096</v>
      </c>
      <c r="E450" s="19" t="s">
        <v>21</v>
      </c>
      <c r="F450" s="300">
        <v>0</v>
      </c>
      <c r="G450" s="40"/>
      <c r="H450" s="46"/>
    </row>
    <row r="451" s="2" customFormat="1" ht="16.8" customHeight="1">
      <c r="A451" s="40"/>
      <c r="B451" s="46"/>
      <c r="C451" s="299" t="s">
        <v>21</v>
      </c>
      <c r="D451" s="299" t="s">
        <v>1097</v>
      </c>
      <c r="E451" s="19" t="s">
        <v>21</v>
      </c>
      <c r="F451" s="300">
        <v>4.4199999999999999</v>
      </c>
      <c r="G451" s="40"/>
      <c r="H451" s="46"/>
    </row>
    <row r="452" s="2" customFormat="1" ht="16.8" customHeight="1">
      <c r="A452" s="40"/>
      <c r="B452" s="46"/>
      <c r="C452" s="299" t="s">
        <v>21</v>
      </c>
      <c r="D452" s="299" t="s">
        <v>1098</v>
      </c>
      <c r="E452" s="19" t="s">
        <v>21</v>
      </c>
      <c r="F452" s="300">
        <v>1.3919999999999999</v>
      </c>
      <c r="G452" s="40"/>
      <c r="H452" s="46"/>
    </row>
    <row r="453" s="2" customFormat="1" ht="16.8" customHeight="1">
      <c r="A453" s="40"/>
      <c r="B453" s="46"/>
      <c r="C453" s="299" t="s">
        <v>21</v>
      </c>
      <c r="D453" s="299" t="s">
        <v>1009</v>
      </c>
      <c r="E453" s="19" t="s">
        <v>21</v>
      </c>
      <c r="F453" s="300">
        <v>0</v>
      </c>
      <c r="G453" s="40"/>
      <c r="H453" s="46"/>
    </row>
    <row r="454" s="2" customFormat="1" ht="16.8" customHeight="1">
      <c r="A454" s="40"/>
      <c r="B454" s="46"/>
      <c r="C454" s="299" t="s">
        <v>21</v>
      </c>
      <c r="D454" s="299" t="s">
        <v>1099</v>
      </c>
      <c r="E454" s="19" t="s">
        <v>21</v>
      </c>
      <c r="F454" s="300">
        <v>15.617000000000001</v>
      </c>
      <c r="G454" s="40"/>
      <c r="H454" s="46"/>
    </row>
    <row r="455" s="2" customFormat="1" ht="16.8" customHeight="1">
      <c r="A455" s="40"/>
      <c r="B455" s="46"/>
      <c r="C455" s="299" t="s">
        <v>147</v>
      </c>
      <c r="D455" s="299" t="s">
        <v>257</v>
      </c>
      <c r="E455" s="19" t="s">
        <v>21</v>
      </c>
      <c r="F455" s="300">
        <v>21.428999999999998</v>
      </c>
      <c r="G455" s="40"/>
      <c r="H455" s="46"/>
    </row>
    <row r="456" s="2" customFormat="1" ht="16.8" customHeight="1">
      <c r="A456" s="40"/>
      <c r="B456" s="46"/>
      <c r="C456" s="301" t="s">
        <v>1208</v>
      </c>
      <c r="D456" s="40"/>
      <c r="E456" s="40"/>
      <c r="F456" s="40"/>
      <c r="G456" s="40"/>
      <c r="H456" s="46"/>
    </row>
    <row r="457" s="2" customFormat="1" ht="16.8" customHeight="1">
      <c r="A457" s="40"/>
      <c r="B457" s="46"/>
      <c r="C457" s="299" t="s">
        <v>564</v>
      </c>
      <c r="D457" s="299" t="s">
        <v>1227</v>
      </c>
      <c r="E457" s="19" t="s">
        <v>130</v>
      </c>
      <c r="F457" s="300">
        <v>21.428999999999998</v>
      </c>
      <c r="G457" s="40"/>
      <c r="H457" s="46"/>
    </row>
    <row r="458" s="2" customFormat="1" ht="16.8" customHeight="1">
      <c r="A458" s="40"/>
      <c r="B458" s="46"/>
      <c r="C458" s="299" t="s">
        <v>639</v>
      </c>
      <c r="D458" s="299" t="s">
        <v>1228</v>
      </c>
      <c r="E458" s="19" t="s">
        <v>130</v>
      </c>
      <c r="F458" s="300">
        <v>51.085000000000001</v>
      </c>
      <c r="G458" s="40"/>
      <c r="H458" s="46"/>
    </row>
    <row r="459" s="2" customFormat="1" ht="16.8" customHeight="1">
      <c r="A459" s="40"/>
      <c r="B459" s="46"/>
      <c r="C459" s="295" t="s">
        <v>150</v>
      </c>
      <c r="D459" s="296" t="s">
        <v>151</v>
      </c>
      <c r="E459" s="297" t="s">
        <v>130</v>
      </c>
      <c r="F459" s="298">
        <v>17.338999999999999</v>
      </c>
      <c r="G459" s="40"/>
      <c r="H459" s="46"/>
    </row>
    <row r="460" s="2" customFormat="1" ht="16.8" customHeight="1">
      <c r="A460" s="40"/>
      <c r="B460" s="46"/>
      <c r="C460" s="299" t="s">
        <v>21</v>
      </c>
      <c r="D460" s="299" t="s">
        <v>1100</v>
      </c>
      <c r="E460" s="19" t="s">
        <v>21</v>
      </c>
      <c r="F460" s="300">
        <v>17.338999999999999</v>
      </c>
      <c r="G460" s="40"/>
      <c r="H460" s="46"/>
    </row>
    <row r="461" s="2" customFormat="1" ht="16.8" customHeight="1">
      <c r="A461" s="40"/>
      <c r="B461" s="46"/>
      <c r="C461" s="299" t="s">
        <v>150</v>
      </c>
      <c r="D461" s="299" t="s">
        <v>257</v>
      </c>
      <c r="E461" s="19" t="s">
        <v>21</v>
      </c>
      <c r="F461" s="300">
        <v>17.338999999999999</v>
      </c>
      <c r="G461" s="40"/>
      <c r="H461" s="46"/>
    </row>
    <row r="462" s="2" customFormat="1" ht="16.8" customHeight="1">
      <c r="A462" s="40"/>
      <c r="B462" s="46"/>
      <c r="C462" s="301" t="s">
        <v>1208</v>
      </c>
      <c r="D462" s="40"/>
      <c r="E462" s="40"/>
      <c r="F462" s="40"/>
      <c r="G462" s="40"/>
      <c r="H462" s="46"/>
    </row>
    <row r="463" s="2" customFormat="1" ht="16.8" customHeight="1">
      <c r="A463" s="40"/>
      <c r="B463" s="46"/>
      <c r="C463" s="299" t="s">
        <v>577</v>
      </c>
      <c r="D463" s="299" t="s">
        <v>1229</v>
      </c>
      <c r="E463" s="19" t="s">
        <v>130</v>
      </c>
      <c r="F463" s="300">
        <v>17.338999999999999</v>
      </c>
      <c r="G463" s="40"/>
      <c r="H463" s="46"/>
    </row>
    <row r="464" s="2" customFormat="1" ht="16.8" customHeight="1">
      <c r="A464" s="40"/>
      <c r="B464" s="46"/>
      <c r="C464" s="299" t="s">
        <v>639</v>
      </c>
      <c r="D464" s="299" t="s">
        <v>1228</v>
      </c>
      <c r="E464" s="19" t="s">
        <v>130</v>
      </c>
      <c r="F464" s="300">
        <v>51.085000000000001</v>
      </c>
      <c r="G464" s="40"/>
      <c r="H464" s="46"/>
    </row>
    <row r="465" s="2" customFormat="1" ht="16.8" customHeight="1">
      <c r="A465" s="40"/>
      <c r="B465" s="46"/>
      <c r="C465" s="295" t="s">
        <v>153</v>
      </c>
      <c r="D465" s="296" t="s">
        <v>154</v>
      </c>
      <c r="E465" s="297" t="s">
        <v>130</v>
      </c>
      <c r="F465" s="298">
        <v>12.317</v>
      </c>
      <c r="G465" s="40"/>
      <c r="H465" s="46"/>
    </row>
    <row r="466" s="2" customFormat="1" ht="16.8" customHeight="1">
      <c r="A466" s="40"/>
      <c r="B466" s="46"/>
      <c r="C466" s="299" t="s">
        <v>21</v>
      </c>
      <c r="D466" s="299" t="s">
        <v>1101</v>
      </c>
      <c r="E466" s="19" t="s">
        <v>21</v>
      </c>
      <c r="F466" s="300">
        <v>12.317</v>
      </c>
      <c r="G466" s="40"/>
      <c r="H466" s="46"/>
    </row>
    <row r="467" s="2" customFormat="1" ht="16.8" customHeight="1">
      <c r="A467" s="40"/>
      <c r="B467" s="46"/>
      <c r="C467" s="299" t="s">
        <v>153</v>
      </c>
      <c r="D467" s="299" t="s">
        <v>257</v>
      </c>
      <c r="E467" s="19" t="s">
        <v>21</v>
      </c>
      <c r="F467" s="300">
        <v>12.317</v>
      </c>
      <c r="G467" s="40"/>
      <c r="H467" s="46"/>
    </row>
    <row r="468" s="2" customFormat="1" ht="16.8" customHeight="1">
      <c r="A468" s="40"/>
      <c r="B468" s="46"/>
      <c r="C468" s="301" t="s">
        <v>1208</v>
      </c>
      <c r="D468" s="40"/>
      <c r="E468" s="40"/>
      <c r="F468" s="40"/>
      <c r="G468" s="40"/>
      <c r="H468" s="46"/>
    </row>
    <row r="469" s="2" customFormat="1" ht="16.8" customHeight="1">
      <c r="A469" s="40"/>
      <c r="B469" s="46"/>
      <c r="C469" s="299" t="s">
        <v>583</v>
      </c>
      <c r="D469" s="299" t="s">
        <v>1230</v>
      </c>
      <c r="E469" s="19" t="s">
        <v>130</v>
      </c>
      <c r="F469" s="300">
        <v>12.317</v>
      </c>
      <c r="G469" s="40"/>
      <c r="H469" s="46"/>
    </row>
    <row r="470" s="2" customFormat="1" ht="16.8" customHeight="1">
      <c r="A470" s="40"/>
      <c r="B470" s="46"/>
      <c r="C470" s="299" t="s">
        <v>639</v>
      </c>
      <c r="D470" s="299" t="s">
        <v>1228</v>
      </c>
      <c r="E470" s="19" t="s">
        <v>130</v>
      </c>
      <c r="F470" s="300">
        <v>51.085000000000001</v>
      </c>
      <c r="G470" s="40"/>
      <c r="H470" s="46"/>
    </row>
    <row r="471" s="2" customFormat="1" ht="16.8" customHeight="1">
      <c r="A471" s="40"/>
      <c r="B471" s="46"/>
      <c r="C471" s="295" t="s">
        <v>105</v>
      </c>
      <c r="D471" s="296" t="s">
        <v>106</v>
      </c>
      <c r="E471" s="297" t="s">
        <v>96</v>
      </c>
      <c r="F471" s="298">
        <v>83.308999999999998</v>
      </c>
      <c r="G471" s="40"/>
      <c r="H471" s="46"/>
    </row>
    <row r="472" s="2" customFormat="1" ht="16.8" customHeight="1">
      <c r="A472" s="40"/>
      <c r="B472" s="46"/>
      <c r="C472" s="299" t="s">
        <v>21</v>
      </c>
      <c r="D472" s="299" t="s">
        <v>1078</v>
      </c>
      <c r="E472" s="19" t="s">
        <v>21</v>
      </c>
      <c r="F472" s="300">
        <v>14.125</v>
      </c>
      <c r="G472" s="40"/>
      <c r="H472" s="46"/>
    </row>
    <row r="473" s="2" customFormat="1" ht="16.8" customHeight="1">
      <c r="A473" s="40"/>
      <c r="B473" s="46"/>
      <c r="C473" s="299" t="s">
        <v>21</v>
      </c>
      <c r="D473" s="299" t="s">
        <v>1079</v>
      </c>
      <c r="E473" s="19" t="s">
        <v>21</v>
      </c>
      <c r="F473" s="300">
        <v>69.183999999999998</v>
      </c>
      <c r="G473" s="40"/>
      <c r="H473" s="46"/>
    </row>
    <row r="474" s="2" customFormat="1" ht="16.8" customHeight="1">
      <c r="A474" s="40"/>
      <c r="B474" s="46"/>
      <c r="C474" s="299" t="s">
        <v>105</v>
      </c>
      <c r="D474" s="299" t="s">
        <v>257</v>
      </c>
      <c r="E474" s="19" t="s">
        <v>21</v>
      </c>
      <c r="F474" s="300">
        <v>83.308999999999998</v>
      </c>
      <c r="G474" s="40"/>
      <c r="H474" s="46"/>
    </row>
    <row r="475" s="2" customFormat="1" ht="16.8" customHeight="1">
      <c r="A475" s="40"/>
      <c r="B475" s="46"/>
      <c r="C475" s="301" t="s">
        <v>1208</v>
      </c>
      <c r="D475" s="40"/>
      <c r="E475" s="40"/>
      <c r="F475" s="40"/>
      <c r="G475" s="40"/>
      <c r="H475" s="46"/>
    </row>
    <row r="476" s="2" customFormat="1" ht="16.8" customHeight="1">
      <c r="A476" s="40"/>
      <c r="B476" s="46"/>
      <c r="C476" s="299" t="s">
        <v>302</v>
      </c>
      <c r="D476" s="299" t="s">
        <v>1231</v>
      </c>
      <c r="E476" s="19" t="s">
        <v>96</v>
      </c>
      <c r="F476" s="300">
        <v>83.308999999999998</v>
      </c>
      <c r="G476" s="40"/>
      <c r="H476" s="46"/>
    </row>
    <row r="477" s="2" customFormat="1" ht="16.8" customHeight="1">
      <c r="A477" s="40"/>
      <c r="B477" s="46"/>
      <c r="C477" s="299" t="s">
        <v>316</v>
      </c>
      <c r="D477" s="299" t="s">
        <v>1232</v>
      </c>
      <c r="E477" s="19" t="s">
        <v>96</v>
      </c>
      <c r="F477" s="300">
        <v>2499.27</v>
      </c>
      <c r="G477" s="40"/>
      <c r="H477" s="46"/>
    </row>
    <row r="478" s="2" customFormat="1" ht="16.8" customHeight="1">
      <c r="A478" s="40"/>
      <c r="B478" s="46"/>
      <c r="C478" s="299" t="s">
        <v>328</v>
      </c>
      <c r="D478" s="299" t="s">
        <v>1233</v>
      </c>
      <c r="E478" s="19" t="s">
        <v>96</v>
      </c>
      <c r="F478" s="300">
        <v>83.308999999999998</v>
      </c>
      <c r="G478" s="40"/>
      <c r="H478" s="46"/>
    </row>
    <row r="479" s="2" customFormat="1" ht="16.8" customHeight="1">
      <c r="A479" s="40"/>
      <c r="B479" s="46"/>
      <c r="C479" s="299" t="s">
        <v>338</v>
      </c>
      <c r="D479" s="299" t="s">
        <v>1234</v>
      </c>
      <c r="E479" s="19" t="s">
        <v>96</v>
      </c>
      <c r="F479" s="300">
        <v>114.389</v>
      </c>
      <c r="G479" s="40"/>
      <c r="H479" s="46"/>
    </row>
    <row r="480" s="2" customFormat="1" ht="16.8" customHeight="1">
      <c r="A480" s="40"/>
      <c r="B480" s="46"/>
      <c r="C480" s="295" t="s">
        <v>98</v>
      </c>
      <c r="D480" s="296" t="s">
        <v>99</v>
      </c>
      <c r="E480" s="297" t="s">
        <v>96</v>
      </c>
      <c r="F480" s="298">
        <v>0</v>
      </c>
      <c r="G480" s="40"/>
      <c r="H480" s="46"/>
    </row>
    <row r="481" s="2" customFormat="1" ht="16.8" customHeight="1">
      <c r="A481" s="40"/>
      <c r="B481" s="46"/>
      <c r="C481" s="299" t="s">
        <v>21</v>
      </c>
      <c r="D481" s="299" t="s">
        <v>73</v>
      </c>
      <c r="E481" s="19" t="s">
        <v>21</v>
      </c>
      <c r="F481" s="300">
        <v>0</v>
      </c>
      <c r="G481" s="40"/>
      <c r="H481" s="46"/>
    </row>
    <row r="482" s="2" customFormat="1" ht="16.8" customHeight="1">
      <c r="A482" s="40"/>
      <c r="B482" s="46"/>
      <c r="C482" s="299" t="s">
        <v>98</v>
      </c>
      <c r="D482" s="299" t="s">
        <v>257</v>
      </c>
      <c r="E482" s="19" t="s">
        <v>21</v>
      </c>
      <c r="F482" s="300">
        <v>0</v>
      </c>
      <c r="G482" s="40"/>
      <c r="H482" s="46"/>
    </row>
    <row r="483" s="2" customFormat="1" ht="16.8" customHeight="1">
      <c r="A483" s="40"/>
      <c r="B483" s="46"/>
      <c r="C483" s="295" t="s">
        <v>108</v>
      </c>
      <c r="D483" s="296" t="s">
        <v>109</v>
      </c>
      <c r="E483" s="297" t="s">
        <v>96</v>
      </c>
      <c r="F483" s="298">
        <v>12.222</v>
      </c>
      <c r="G483" s="40"/>
      <c r="H483" s="46"/>
    </row>
    <row r="484" s="2" customFormat="1" ht="16.8" customHeight="1">
      <c r="A484" s="40"/>
      <c r="B484" s="46"/>
      <c r="C484" s="299" t="s">
        <v>21</v>
      </c>
      <c r="D484" s="299" t="s">
        <v>1081</v>
      </c>
      <c r="E484" s="19" t="s">
        <v>21</v>
      </c>
      <c r="F484" s="300">
        <v>12.222</v>
      </c>
      <c r="G484" s="40"/>
      <c r="H484" s="46"/>
    </row>
    <row r="485" s="2" customFormat="1" ht="16.8" customHeight="1">
      <c r="A485" s="40"/>
      <c r="B485" s="46"/>
      <c r="C485" s="299" t="s">
        <v>108</v>
      </c>
      <c r="D485" s="299" t="s">
        <v>257</v>
      </c>
      <c r="E485" s="19" t="s">
        <v>21</v>
      </c>
      <c r="F485" s="300">
        <v>12.222</v>
      </c>
      <c r="G485" s="40"/>
      <c r="H485" s="46"/>
    </row>
    <row r="486" s="2" customFormat="1" ht="16.8" customHeight="1">
      <c r="A486" s="40"/>
      <c r="B486" s="46"/>
      <c r="C486" s="301" t="s">
        <v>1208</v>
      </c>
      <c r="D486" s="40"/>
      <c r="E486" s="40"/>
      <c r="F486" s="40"/>
      <c r="G486" s="40"/>
      <c r="H486" s="46"/>
    </row>
    <row r="487" s="2" customFormat="1" ht="16.8" customHeight="1">
      <c r="A487" s="40"/>
      <c r="B487" s="46"/>
      <c r="C487" s="299" t="s">
        <v>355</v>
      </c>
      <c r="D487" s="299" t="s">
        <v>1238</v>
      </c>
      <c r="E487" s="19" t="s">
        <v>96</v>
      </c>
      <c r="F487" s="300">
        <v>12.222</v>
      </c>
      <c r="G487" s="40"/>
      <c r="H487" s="46"/>
    </row>
    <row r="488" s="2" customFormat="1" ht="16.8" customHeight="1">
      <c r="A488" s="40"/>
      <c r="B488" s="46"/>
      <c r="C488" s="299" t="s">
        <v>367</v>
      </c>
      <c r="D488" s="299" t="s">
        <v>1239</v>
      </c>
      <c r="E488" s="19" t="s">
        <v>96</v>
      </c>
      <c r="F488" s="300">
        <v>419.94</v>
      </c>
      <c r="G488" s="40"/>
      <c r="H488" s="46"/>
    </row>
    <row r="489" s="2" customFormat="1" ht="16.8" customHeight="1">
      <c r="A489" s="40"/>
      <c r="B489" s="46"/>
      <c r="C489" s="299" t="s">
        <v>373</v>
      </c>
      <c r="D489" s="299" t="s">
        <v>1240</v>
      </c>
      <c r="E489" s="19" t="s">
        <v>96</v>
      </c>
      <c r="F489" s="300">
        <v>12.222</v>
      </c>
      <c r="G489" s="40"/>
      <c r="H489" s="46"/>
    </row>
    <row r="490" s="2" customFormat="1" ht="16.8" customHeight="1">
      <c r="A490" s="40"/>
      <c r="B490" s="46"/>
      <c r="C490" s="295" t="s">
        <v>102</v>
      </c>
      <c r="D490" s="296" t="s">
        <v>103</v>
      </c>
      <c r="E490" s="297" t="s">
        <v>96</v>
      </c>
      <c r="F490" s="298">
        <v>1.776</v>
      </c>
      <c r="G490" s="40"/>
      <c r="H490" s="46"/>
    </row>
    <row r="491" s="2" customFormat="1" ht="16.8" customHeight="1">
      <c r="A491" s="40"/>
      <c r="B491" s="46"/>
      <c r="C491" s="299" t="s">
        <v>21</v>
      </c>
      <c r="D491" s="299" t="s">
        <v>1082</v>
      </c>
      <c r="E491" s="19" t="s">
        <v>21</v>
      </c>
      <c r="F491" s="300">
        <v>1.776</v>
      </c>
      <c r="G491" s="40"/>
      <c r="H491" s="46"/>
    </row>
    <row r="492" s="2" customFormat="1" ht="16.8" customHeight="1">
      <c r="A492" s="40"/>
      <c r="B492" s="46"/>
      <c r="C492" s="299" t="s">
        <v>102</v>
      </c>
      <c r="D492" s="299" t="s">
        <v>294</v>
      </c>
      <c r="E492" s="19" t="s">
        <v>21</v>
      </c>
      <c r="F492" s="300">
        <v>1.776</v>
      </c>
      <c r="G492" s="40"/>
      <c r="H492" s="46"/>
    </row>
    <row r="493" s="2" customFormat="1" ht="16.8" customHeight="1">
      <c r="A493" s="40"/>
      <c r="B493" s="46"/>
      <c r="C493" s="301" t="s">
        <v>1208</v>
      </c>
      <c r="D493" s="40"/>
      <c r="E493" s="40"/>
      <c r="F493" s="40"/>
      <c r="G493" s="40"/>
      <c r="H493" s="46"/>
    </row>
    <row r="494" s="2" customFormat="1" ht="16.8" customHeight="1">
      <c r="A494" s="40"/>
      <c r="B494" s="46"/>
      <c r="C494" s="299" t="s">
        <v>361</v>
      </c>
      <c r="D494" s="299" t="s">
        <v>1241</v>
      </c>
      <c r="E494" s="19" t="s">
        <v>96</v>
      </c>
      <c r="F494" s="300">
        <v>1.776</v>
      </c>
      <c r="G494" s="40"/>
      <c r="H494" s="46"/>
    </row>
    <row r="495" s="2" customFormat="1" ht="16.8" customHeight="1">
      <c r="A495" s="40"/>
      <c r="B495" s="46"/>
      <c r="C495" s="299" t="s">
        <v>367</v>
      </c>
      <c r="D495" s="299" t="s">
        <v>1239</v>
      </c>
      <c r="E495" s="19" t="s">
        <v>96</v>
      </c>
      <c r="F495" s="300">
        <v>419.94</v>
      </c>
      <c r="G495" s="40"/>
      <c r="H495" s="46"/>
    </row>
    <row r="496" s="2" customFormat="1" ht="16.8" customHeight="1">
      <c r="A496" s="40"/>
      <c r="B496" s="46"/>
      <c r="C496" s="299" t="s">
        <v>378</v>
      </c>
      <c r="D496" s="299" t="s">
        <v>1242</v>
      </c>
      <c r="E496" s="19" t="s">
        <v>96</v>
      </c>
      <c r="F496" s="300">
        <v>1.776</v>
      </c>
      <c r="G496" s="40"/>
      <c r="H496" s="46"/>
    </row>
    <row r="497" s="2" customFormat="1" ht="16.8" customHeight="1">
      <c r="A497" s="40"/>
      <c r="B497" s="46"/>
      <c r="C497" s="295" t="s">
        <v>111</v>
      </c>
      <c r="D497" s="296" t="s">
        <v>112</v>
      </c>
      <c r="E497" s="297" t="s">
        <v>96</v>
      </c>
      <c r="F497" s="298">
        <v>114.389</v>
      </c>
      <c r="G497" s="40"/>
      <c r="H497" s="46"/>
    </row>
    <row r="498" s="2" customFormat="1" ht="16.8" customHeight="1">
      <c r="A498" s="40"/>
      <c r="B498" s="46"/>
      <c r="C498" s="299" t="s">
        <v>21</v>
      </c>
      <c r="D498" s="299" t="s">
        <v>1080</v>
      </c>
      <c r="E498" s="19" t="s">
        <v>21</v>
      </c>
      <c r="F498" s="300">
        <v>114.389</v>
      </c>
      <c r="G498" s="40"/>
      <c r="H498" s="46"/>
    </row>
    <row r="499" s="2" customFormat="1" ht="16.8" customHeight="1">
      <c r="A499" s="40"/>
      <c r="B499" s="46"/>
      <c r="C499" s="299" t="s">
        <v>111</v>
      </c>
      <c r="D499" s="299" t="s">
        <v>257</v>
      </c>
      <c r="E499" s="19" t="s">
        <v>21</v>
      </c>
      <c r="F499" s="300">
        <v>114.389</v>
      </c>
      <c r="G499" s="40"/>
      <c r="H499" s="46"/>
    </row>
    <row r="500" s="2" customFormat="1" ht="16.8" customHeight="1">
      <c r="A500" s="40"/>
      <c r="B500" s="46"/>
      <c r="C500" s="301" t="s">
        <v>1208</v>
      </c>
      <c r="D500" s="40"/>
      <c r="E500" s="40"/>
      <c r="F500" s="40"/>
      <c r="G500" s="40"/>
      <c r="H500" s="46"/>
    </row>
    <row r="501" s="2" customFormat="1" ht="16.8" customHeight="1">
      <c r="A501" s="40"/>
      <c r="B501" s="46"/>
      <c r="C501" s="299" t="s">
        <v>338</v>
      </c>
      <c r="D501" s="299" t="s">
        <v>1234</v>
      </c>
      <c r="E501" s="19" t="s">
        <v>96</v>
      </c>
      <c r="F501" s="300">
        <v>114.389</v>
      </c>
      <c r="G501" s="40"/>
      <c r="H501" s="46"/>
    </row>
    <row r="502" s="2" customFormat="1" ht="16.8" customHeight="1">
      <c r="A502" s="40"/>
      <c r="B502" s="46"/>
      <c r="C502" s="299" t="s">
        <v>344</v>
      </c>
      <c r="D502" s="299" t="s">
        <v>1243</v>
      </c>
      <c r="E502" s="19" t="s">
        <v>96</v>
      </c>
      <c r="F502" s="300">
        <v>3431.6700000000001</v>
      </c>
      <c r="G502" s="40"/>
      <c r="H502" s="46"/>
    </row>
    <row r="503" s="2" customFormat="1" ht="16.8" customHeight="1">
      <c r="A503" s="40"/>
      <c r="B503" s="46"/>
      <c r="C503" s="299" t="s">
        <v>350</v>
      </c>
      <c r="D503" s="299" t="s">
        <v>1244</v>
      </c>
      <c r="E503" s="19" t="s">
        <v>96</v>
      </c>
      <c r="F503" s="300">
        <v>114.389</v>
      </c>
      <c r="G503" s="40"/>
      <c r="H503" s="46"/>
    </row>
    <row r="504" s="2" customFormat="1" ht="16.8" customHeight="1">
      <c r="A504" s="40"/>
      <c r="B504" s="46"/>
      <c r="C504" s="295" t="s">
        <v>138</v>
      </c>
      <c r="D504" s="296" t="s">
        <v>139</v>
      </c>
      <c r="E504" s="297" t="s">
        <v>96</v>
      </c>
      <c r="F504" s="298">
        <v>2.4660000000000002</v>
      </c>
      <c r="G504" s="40"/>
      <c r="H504" s="46"/>
    </row>
    <row r="505" s="2" customFormat="1" ht="16.8" customHeight="1">
      <c r="A505" s="40"/>
      <c r="B505" s="46"/>
      <c r="C505" s="299" t="s">
        <v>21</v>
      </c>
      <c r="D505" s="299" t="s">
        <v>918</v>
      </c>
      <c r="E505" s="19" t="s">
        <v>21</v>
      </c>
      <c r="F505" s="300">
        <v>0</v>
      </c>
      <c r="G505" s="40"/>
      <c r="H505" s="46"/>
    </row>
    <row r="506" s="2" customFormat="1" ht="16.8" customHeight="1">
      <c r="A506" s="40"/>
      <c r="B506" s="46"/>
      <c r="C506" s="299" t="s">
        <v>21</v>
      </c>
      <c r="D506" s="299" t="s">
        <v>919</v>
      </c>
      <c r="E506" s="19" t="s">
        <v>21</v>
      </c>
      <c r="F506" s="300">
        <v>1.0860000000000001</v>
      </c>
      <c r="G506" s="40"/>
      <c r="H506" s="46"/>
    </row>
    <row r="507" s="2" customFormat="1" ht="16.8" customHeight="1">
      <c r="A507" s="40"/>
      <c r="B507" s="46"/>
      <c r="C507" s="299" t="s">
        <v>21</v>
      </c>
      <c r="D507" s="299" t="s">
        <v>920</v>
      </c>
      <c r="E507" s="19" t="s">
        <v>21</v>
      </c>
      <c r="F507" s="300">
        <v>1.3799999999999999</v>
      </c>
      <c r="G507" s="40"/>
      <c r="H507" s="46"/>
    </row>
    <row r="508" s="2" customFormat="1" ht="16.8" customHeight="1">
      <c r="A508" s="40"/>
      <c r="B508" s="46"/>
      <c r="C508" s="299" t="s">
        <v>138</v>
      </c>
      <c r="D508" s="299" t="s">
        <v>294</v>
      </c>
      <c r="E508" s="19" t="s">
        <v>21</v>
      </c>
      <c r="F508" s="300">
        <v>2.4660000000000002</v>
      </c>
      <c r="G508" s="40"/>
      <c r="H508" s="46"/>
    </row>
    <row r="509" s="2" customFormat="1" ht="16.8" customHeight="1">
      <c r="A509" s="40"/>
      <c r="B509" s="46"/>
      <c r="C509" s="295" t="s">
        <v>141</v>
      </c>
      <c r="D509" s="296" t="s">
        <v>142</v>
      </c>
      <c r="E509" s="297" t="s">
        <v>130</v>
      </c>
      <c r="F509" s="298">
        <v>1.98</v>
      </c>
      <c r="G509" s="40"/>
      <c r="H509" s="46"/>
    </row>
    <row r="510" s="2" customFormat="1" ht="16.8" customHeight="1">
      <c r="A510" s="40"/>
      <c r="B510" s="46"/>
      <c r="C510" s="299" t="s">
        <v>21</v>
      </c>
      <c r="D510" s="299" t="s">
        <v>1247</v>
      </c>
      <c r="E510" s="19" t="s">
        <v>21</v>
      </c>
      <c r="F510" s="300">
        <v>0</v>
      </c>
      <c r="G510" s="40"/>
      <c r="H510" s="46"/>
    </row>
    <row r="511" s="2" customFormat="1" ht="16.8" customHeight="1">
      <c r="A511" s="40"/>
      <c r="B511" s="46"/>
      <c r="C511" s="299" t="s">
        <v>21</v>
      </c>
      <c r="D511" s="299" t="s">
        <v>1268</v>
      </c>
      <c r="E511" s="19" t="s">
        <v>21</v>
      </c>
      <c r="F511" s="300">
        <v>0.97999999999999998</v>
      </c>
      <c r="G511" s="40"/>
      <c r="H511" s="46"/>
    </row>
    <row r="512" s="2" customFormat="1" ht="16.8" customHeight="1">
      <c r="A512" s="40"/>
      <c r="B512" s="46"/>
      <c r="C512" s="299" t="s">
        <v>21</v>
      </c>
      <c r="D512" s="299" t="s">
        <v>1269</v>
      </c>
      <c r="E512" s="19" t="s">
        <v>21</v>
      </c>
      <c r="F512" s="300">
        <v>0</v>
      </c>
      <c r="G512" s="40"/>
      <c r="H512" s="46"/>
    </row>
    <row r="513" s="2" customFormat="1" ht="16.8" customHeight="1">
      <c r="A513" s="40"/>
      <c r="B513" s="46"/>
      <c r="C513" s="299" t="s">
        <v>21</v>
      </c>
      <c r="D513" s="299" t="s">
        <v>1270</v>
      </c>
      <c r="E513" s="19" t="s">
        <v>21</v>
      </c>
      <c r="F513" s="300">
        <v>1</v>
      </c>
      <c r="G513" s="40"/>
      <c r="H513" s="46"/>
    </row>
    <row r="514" s="2" customFormat="1" ht="16.8" customHeight="1">
      <c r="A514" s="40"/>
      <c r="B514" s="46"/>
      <c r="C514" s="299" t="s">
        <v>141</v>
      </c>
      <c r="D514" s="299" t="s">
        <v>294</v>
      </c>
      <c r="E514" s="19" t="s">
        <v>21</v>
      </c>
      <c r="F514" s="300">
        <v>1.98</v>
      </c>
      <c r="G514" s="40"/>
      <c r="H514" s="46"/>
    </row>
    <row r="515" s="2" customFormat="1" ht="16.8" customHeight="1">
      <c r="A515" s="40"/>
      <c r="B515" s="46"/>
      <c r="C515" s="295" t="s">
        <v>122</v>
      </c>
      <c r="D515" s="296" t="s">
        <v>123</v>
      </c>
      <c r="E515" s="297" t="s">
        <v>96</v>
      </c>
      <c r="F515" s="298">
        <v>30.379000000000001</v>
      </c>
      <c r="G515" s="40"/>
      <c r="H515" s="46"/>
    </row>
    <row r="516" s="2" customFormat="1" ht="16.8" customHeight="1">
      <c r="A516" s="40"/>
      <c r="B516" s="46"/>
      <c r="C516" s="299" t="s">
        <v>21</v>
      </c>
      <c r="D516" s="299" t="s">
        <v>592</v>
      </c>
      <c r="E516" s="19" t="s">
        <v>21</v>
      </c>
      <c r="F516" s="300">
        <v>0</v>
      </c>
      <c r="G516" s="40"/>
      <c r="H516" s="46"/>
    </row>
    <row r="517" s="2" customFormat="1" ht="16.8" customHeight="1">
      <c r="A517" s="40"/>
      <c r="B517" s="46"/>
      <c r="C517" s="299" t="s">
        <v>21</v>
      </c>
      <c r="D517" s="299" t="s">
        <v>593</v>
      </c>
      <c r="E517" s="19" t="s">
        <v>21</v>
      </c>
      <c r="F517" s="300">
        <v>0</v>
      </c>
      <c r="G517" s="40"/>
      <c r="H517" s="46"/>
    </row>
    <row r="518" s="2" customFormat="1" ht="16.8" customHeight="1">
      <c r="A518" s="40"/>
      <c r="B518" s="46"/>
      <c r="C518" s="299" t="s">
        <v>21</v>
      </c>
      <c r="D518" s="299" t="s">
        <v>1102</v>
      </c>
      <c r="E518" s="19" t="s">
        <v>21</v>
      </c>
      <c r="F518" s="300">
        <v>32.195999999999998</v>
      </c>
      <c r="G518" s="40"/>
      <c r="H518" s="46"/>
    </row>
    <row r="519" s="2" customFormat="1" ht="16.8" customHeight="1">
      <c r="A519" s="40"/>
      <c r="B519" s="46"/>
      <c r="C519" s="299" t="s">
        <v>21</v>
      </c>
      <c r="D519" s="299" t="s">
        <v>1103</v>
      </c>
      <c r="E519" s="19" t="s">
        <v>21</v>
      </c>
      <c r="F519" s="300">
        <v>-1.817</v>
      </c>
      <c r="G519" s="40"/>
      <c r="H519" s="46"/>
    </row>
    <row r="520" s="2" customFormat="1" ht="16.8" customHeight="1">
      <c r="A520" s="40"/>
      <c r="B520" s="46"/>
      <c r="C520" s="299" t="s">
        <v>122</v>
      </c>
      <c r="D520" s="299" t="s">
        <v>294</v>
      </c>
      <c r="E520" s="19" t="s">
        <v>21</v>
      </c>
      <c r="F520" s="300">
        <v>30.379000000000001</v>
      </c>
      <c r="G520" s="40"/>
      <c r="H520" s="46"/>
    </row>
    <row r="521" s="2" customFormat="1" ht="16.8" customHeight="1">
      <c r="A521" s="40"/>
      <c r="B521" s="46"/>
      <c r="C521" s="301" t="s">
        <v>1208</v>
      </c>
      <c r="D521" s="40"/>
      <c r="E521" s="40"/>
      <c r="F521" s="40"/>
      <c r="G521" s="40"/>
      <c r="H521" s="46"/>
    </row>
    <row r="522" s="2" customFormat="1" ht="16.8" customHeight="1">
      <c r="A522" s="40"/>
      <c r="B522" s="46"/>
      <c r="C522" s="299" t="s">
        <v>588</v>
      </c>
      <c r="D522" s="299" t="s">
        <v>1249</v>
      </c>
      <c r="E522" s="19" t="s">
        <v>96</v>
      </c>
      <c r="F522" s="300">
        <v>16.651</v>
      </c>
      <c r="G522" s="40"/>
      <c r="H522" s="46"/>
    </row>
    <row r="523" s="2" customFormat="1" ht="16.8" customHeight="1">
      <c r="A523" s="40"/>
      <c r="B523" s="46"/>
      <c r="C523" s="299" t="s">
        <v>646</v>
      </c>
      <c r="D523" s="299" t="s">
        <v>1250</v>
      </c>
      <c r="E523" s="19" t="s">
        <v>96</v>
      </c>
      <c r="F523" s="300">
        <v>30.379000000000001</v>
      </c>
      <c r="G523" s="40"/>
      <c r="H523" s="46"/>
    </row>
    <row r="524" s="2" customFormat="1" ht="16.8" customHeight="1">
      <c r="A524" s="40"/>
      <c r="B524" s="46"/>
      <c r="C524" s="299" t="s">
        <v>297</v>
      </c>
      <c r="D524" s="299" t="s">
        <v>298</v>
      </c>
      <c r="E524" s="19" t="s">
        <v>96</v>
      </c>
      <c r="F524" s="300">
        <v>34.936</v>
      </c>
      <c r="G524" s="40"/>
      <c r="H524" s="46"/>
    </row>
    <row r="525" s="2" customFormat="1" ht="16.8" customHeight="1">
      <c r="A525" s="40"/>
      <c r="B525" s="46"/>
      <c r="C525" s="299" t="s">
        <v>399</v>
      </c>
      <c r="D525" s="299" t="s">
        <v>1271</v>
      </c>
      <c r="E525" s="19" t="s">
        <v>96</v>
      </c>
      <c r="F525" s="300">
        <v>10.125999999999999</v>
      </c>
      <c r="G525" s="40"/>
      <c r="H525" s="46"/>
    </row>
    <row r="526" s="2" customFormat="1" ht="16.8" customHeight="1">
      <c r="A526" s="40"/>
      <c r="B526" s="46"/>
      <c r="C526" s="299" t="s">
        <v>554</v>
      </c>
      <c r="D526" s="299" t="s">
        <v>555</v>
      </c>
      <c r="E526" s="19" t="s">
        <v>96</v>
      </c>
      <c r="F526" s="300">
        <v>34.936</v>
      </c>
      <c r="G526" s="40"/>
      <c r="H526" s="46"/>
    </row>
    <row r="527" s="2" customFormat="1" ht="16.8" customHeight="1">
      <c r="A527" s="40"/>
      <c r="B527" s="46"/>
      <c r="C527" s="299" t="s">
        <v>651</v>
      </c>
      <c r="D527" s="299" t="s">
        <v>652</v>
      </c>
      <c r="E527" s="19" t="s">
        <v>96</v>
      </c>
      <c r="F527" s="300">
        <v>34.936</v>
      </c>
      <c r="G527" s="40"/>
      <c r="H527" s="46"/>
    </row>
    <row r="528" s="2" customFormat="1" ht="16.8" customHeight="1">
      <c r="A528" s="40"/>
      <c r="B528" s="46"/>
      <c r="C528" s="295" t="s">
        <v>119</v>
      </c>
      <c r="D528" s="296" t="s">
        <v>120</v>
      </c>
      <c r="E528" s="297" t="s">
        <v>96</v>
      </c>
      <c r="F528" s="298">
        <v>7.5069999999999997</v>
      </c>
      <c r="G528" s="40"/>
      <c r="H528" s="46"/>
    </row>
    <row r="529" s="2" customFormat="1" ht="16.8" customHeight="1">
      <c r="A529" s="40"/>
      <c r="B529" s="46"/>
      <c r="C529" s="299" t="s">
        <v>21</v>
      </c>
      <c r="D529" s="299" t="s">
        <v>592</v>
      </c>
      <c r="E529" s="19" t="s">
        <v>21</v>
      </c>
      <c r="F529" s="300">
        <v>0</v>
      </c>
      <c r="G529" s="40"/>
      <c r="H529" s="46"/>
    </row>
    <row r="530" s="2" customFormat="1" ht="16.8" customHeight="1">
      <c r="A530" s="40"/>
      <c r="B530" s="46"/>
      <c r="C530" s="299" t="s">
        <v>21</v>
      </c>
      <c r="D530" s="299" t="s">
        <v>1104</v>
      </c>
      <c r="E530" s="19" t="s">
        <v>21</v>
      </c>
      <c r="F530" s="300">
        <v>5.6849999999999996</v>
      </c>
      <c r="G530" s="40"/>
      <c r="H530" s="46"/>
    </row>
    <row r="531" s="2" customFormat="1" ht="16.8" customHeight="1">
      <c r="A531" s="40"/>
      <c r="B531" s="46"/>
      <c r="C531" s="299" t="s">
        <v>21</v>
      </c>
      <c r="D531" s="299" t="s">
        <v>1105</v>
      </c>
      <c r="E531" s="19" t="s">
        <v>21</v>
      </c>
      <c r="F531" s="300">
        <v>1.8220000000000001</v>
      </c>
      <c r="G531" s="40"/>
      <c r="H531" s="46"/>
    </row>
    <row r="532" s="2" customFormat="1" ht="16.8" customHeight="1">
      <c r="A532" s="40"/>
      <c r="B532" s="46"/>
      <c r="C532" s="299" t="s">
        <v>119</v>
      </c>
      <c r="D532" s="299" t="s">
        <v>294</v>
      </c>
      <c r="E532" s="19" t="s">
        <v>21</v>
      </c>
      <c r="F532" s="300">
        <v>7.5069999999999997</v>
      </c>
      <c r="G532" s="40"/>
      <c r="H532" s="46"/>
    </row>
    <row r="533" s="2" customFormat="1" ht="16.8" customHeight="1">
      <c r="A533" s="40"/>
      <c r="B533" s="46"/>
      <c r="C533" s="301" t="s">
        <v>1208</v>
      </c>
      <c r="D533" s="40"/>
      <c r="E533" s="40"/>
      <c r="F533" s="40"/>
      <c r="G533" s="40"/>
      <c r="H533" s="46"/>
    </row>
    <row r="534" s="2" customFormat="1" ht="16.8" customHeight="1">
      <c r="A534" s="40"/>
      <c r="B534" s="46"/>
      <c r="C534" s="299" t="s">
        <v>603</v>
      </c>
      <c r="D534" s="299" t="s">
        <v>1251</v>
      </c>
      <c r="E534" s="19" t="s">
        <v>96</v>
      </c>
      <c r="F534" s="300">
        <v>7.5069999999999997</v>
      </c>
      <c r="G534" s="40"/>
      <c r="H534" s="46"/>
    </row>
    <row r="535" s="2" customFormat="1" ht="16.8" customHeight="1">
      <c r="A535" s="40"/>
      <c r="B535" s="46"/>
      <c r="C535" s="299" t="s">
        <v>588</v>
      </c>
      <c r="D535" s="299" t="s">
        <v>1249</v>
      </c>
      <c r="E535" s="19" t="s">
        <v>96</v>
      </c>
      <c r="F535" s="300">
        <v>16.651</v>
      </c>
      <c r="G535" s="40"/>
      <c r="H535" s="46"/>
    </row>
    <row r="536" s="2" customFormat="1" ht="16.8" customHeight="1">
      <c r="A536" s="40"/>
      <c r="B536" s="46"/>
      <c r="C536" s="295" t="s">
        <v>115</v>
      </c>
      <c r="D536" s="296" t="s">
        <v>116</v>
      </c>
      <c r="E536" s="297" t="s">
        <v>96</v>
      </c>
      <c r="F536" s="298">
        <v>6.2210000000000001</v>
      </c>
      <c r="G536" s="40"/>
      <c r="H536" s="46"/>
    </row>
    <row r="537" s="2" customFormat="1" ht="16.8" customHeight="1">
      <c r="A537" s="40"/>
      <c r="B537" s="46"/>
      <c r="C537" s="299" t="s">
        <v>21</v>
      </c>
      <c r="D537" s="299" t="s">
        <v>592</v>
      </c>
      <c r="E537" s="19" t="s">
        <v>21</v>
      </c>
      <c r="F537" s="300">
        <v>0</v>
      </c>
      <c r="G537" s="40"/>
      <c r="H537" s="46"/>
    </row>
    <row r="538" s="2" customFormat="1" ht="16.8" customHeight="1">
      <c r="A538" s="40"/>
      <c r="B538" s="46"/>
      <c r="C538" s="299" t="s">
        <v>21</v>
      </c>
      <c r="D538" s="299" t="s">
        <v>1106</v>
      </c>
      <c r="E538" s="19" t="s">
        <v>21</v>
      </c>
      <c r="F538" s="300">
        <v>6.2210000000000001</v>
      </c>
      <c r="G538" s="40"/>
      <c r="H538" s="46"/>
    </row>
    <row r="539" s="2" customFormat="1" ht="16.8" customHeight="1">
      <c r="A539" s="40"/>
      <c r="B539" s="46"/>
      <c r="C539" s="299" t="s">
        <v>115</v>
      </c>
      <c r="D539" s="299" t="s">
        <v>294</v>
      </c>
      <c r="E539" s="19" t="s">
        <v>21</v>
      </c>
      <c r="F539" s="300">
        <v>6.2210000000000001</v>
      </c>
      <c r="G539" s="40"/>
      <c r="H539" s="46"/>
    </row>
    <row r="540" s="2" customFormat="1" ht="16.8" customHeight="1">
      <c r="A540" s="40"/>
      <c r="B540" s="46"/>
      <c r="C540" s="301" t="s">
        <v>1208</v>
      </c>
      <c r="D540" s="40"/>
      <c r="E540" s="40"/>
      <c r="F540" s="40"/>
      <c r="G540" s="40"/>
      <c r="H540" s="46"/>
    </row>
    <row r="541" s="2" customFormat="1" ht="16.8" customHeight="1">
      <c r="A541" s="40"/>
      <c r="B541" s="46"/>
      <c r="C541" s="299" t="s">
        <v>610</v>
      </c>
      <c r="D541" s="299" t="s">
        <v>1252</v>
      </c>
      <c r="E541" s="19" t="s">
        <v>96</v>
      </c>
      <c r="F541" s="300">
        <v>6.2210000000000001</v>
      </c>
      <c r="G541" s="40"/>
      <c r="H541" s="46"/>
    </row>
    <row r="542" s="2" customFormat="1" ht="16.8" customHeight="1">
      <c r="A542" s="40"/>
      <c r="B542" s="46"/>
      <c r="C542" s="299" t="s">
        <v>588</v>
      </c>
      <c r="D542" s="299" t="s">
        <v>1249</v>
      </c>
      <c r="E542" s="19" t="s">
        <v>96</v>
      </c>
      <c r="F542" s="300">
        <v>16.651</v>
      </c>
      <c r="G542" s="40"/>
      <c r="H542" s="46"/>
    </row>
    <row r="543" s="2" customFormat="1" ht="16.8" customHeight="1">
      <c r="A543" s="40"/>
      <c r="B543" s="46"/>
      <c r="C543" s="295" t="s">
        <v>125</v>
      </c>
      <c r="D543" s="296" t="s">
        <v>126</v>
      </c>
      <c r="E543" s="297" t="s">
        <v>96</v>
      </c>
      <c r="F543" s="298">
        <v>6.8410000000000002</v>
      </c>
      <c r="G543" s="40"/>
      <c r="H543" s="46"/>
    </row>
    <row r="544" s="2" customFormat="1" ht="16.8" customHeight="1">
      <c r="A544" s="40"/>
      <c r="B544" s="46"/>
      <c r="C544" s="299" t="s">
        <v>21</v>
      </c>
      <c r="D544" s="299" t="s">
        <v>1096</v>
      </c>
      <c r="E544" s="19" t="s">
        <v>21</v>
      </c>
      <c r="F544" s="300">
        <v>0</v>
      </c>
      <c r="G544" s="40"/>
      <c r="H544" s="46"/>
    </row>
    <row r="545" s="2" customFormat="1" ht="16.8" customHeight="1">
      <c r="A545" s="40"/>
      <c r="B545" s="46"/>
      <c r="C545" s="299" t="s">
        <v>21</v>
      </c>
      <c r="D545" s="299" t="s">
        <v>1110</v>
      </c>
      <c r="E545" s="19" t="s">
        <v>21</v>
      </c>
      <c r="F545" s="300">
        <v>1.105</v>
      </c>
      <c r="G545" s="40"/>
      <c r="H545" s="46"/>
    </row>
    <row r="546" s="2" customFormat="1" ht="16.8" customHeight="1">
      <c r="A546" s="40"/>
      <c r="B546" s="46"/>
      <c r="C546" s="299" t="s">
        <v>21</v>
      </c>
      <c r="D546" s="299" t="s">
        <v>1111</v>
      </c>
      <c r="E546" s="19" t="s">
        <v>21</v>
      </c>
      <c r="F546" s="300">
        <v>0.34799999999999998</v>
      </c>
      <c r="G546" s="40"/>
      <c r="H546" s="46"/>
    </row>
    <row r="547" s="2" customFormat="1" ht="16.8" customHeight="1">
      <c r="A547" s="40"/>
      <c r="B547" s="46"/>
      <c r="C547" s="299" t="s">
        <v>21</v>
      </c>
      <c r="D547" s="299" t="s">
        <v>1009</v>
      </c>
      <c r="E547" s="19" t="s">
        <v>21</v>
      </c>
      <c r="F547" s="300">
        <v>0</v>
      </c>
      <c r="G547" s="40"/>
      <c r="H547" s="46"/>
    </row>
    <row r="548" s="2" customFormat="1" ht="16.8" customHeight="1">
      <c r="A548" s="40"/>
      <c r="B548" s="46"/>
      <c r="C548" s="299" t="s">
        <v>21</v>
      </c>
      <c r="D548" s="299" t="s">
        <v>1119</v>
      </c>
      <c r="E548" s="19" t="s">
        <v>21</v>
      </c>
      <c r="F548" s="300">
        <v>0.77700000000000002</v>
      </c>
      <c r="G548" s="40"/>
      <c r="H548" s="46"/>
    </row>
    <row r="549" s="2" customFormat="1" ht="16.8" customHeight="1">
      <c r="A549" s="40"/>
      <c r="B549" s="46"/>
      <c r="C549" s="299" t="s">
        <v>21</v>
      </c>
      <c r="D549" s="299" t="s">
        <v>1113</v>
      </c>
      <c r="E549" s="19" t="s">
        <v>21</v>
      </c>
      <c r="F549" s="300">
        <v>4.6109999999999998</v>
      </c>
      <c r="G549" s="40"/>
      <c r="H549" s="46"/>
    </row>
    <row r="550" s="2" customFormat="1" ht="16.8" customHeight="1">
      <c r="A550" s="40"/>
      <c r="B550" s="46"/>
      <c r="C550" s="299" t="s">
        <v>125</v>
      </c>
      <c r="D550" s="299" t="s">
        <v>294</v>
      </c>
      <c r="E550" s="19" t="s">
        <v>21</v>
      </c>
      <c r="F550" s="300">
        <v>6.8410000000000002</v>
      </c>
      <c r="G550" s="40"/>
      <c r="H550" s="46"/>
    </row>
    <row r="551" s="2" customFormat="1" ht="16.8" customHeight="1">
      <c r="A551" s="40"/>
      <c r="B551" s="46"/>
      <c r="C551" s="301" t="s">
        <v>1208</v>
      </c>
      <c r="D551" s="40"/>
      <c r="E551" s="40"/>
      <c r="F551" s="40"/>
      <c r="G551" s="40"/>
      <c r="H551" s="46"/>
    </row>
    <row r="552" s="2" customFormat="1" ht="16.8" customHeight="1">
      <c r="A552" s="40"/>
      <c r="B552" s="46"/>
      <c r="C552" s="299" t="s">
        <v>711</v>
      </c>
      <c r="D552" s="299" t="s">
        <v>1253</v>
      </c>
      <c r="E552" s="19" t="s">
        <v>96</v>
      </c>
      <c r="F552" s="300">
        <v>6.8410000000000002</v>
      </c>
      <c r="G552" s="40"/>
      <c r="H552" s="46"/>
    </row>
    <row r="553" s="2" customFormat="1" ht="16.8" customHeight="1">
      <c r="A553" s="40"/>
      <c r="B553" s="46"/>
      <c r="C553" s="299" t="s">
        <v>662</v>
      </c>
      <c r="D553" s="299" t="s">
        <v>1254</v>
      </c>
      <c r="E553" s="19" t="s">
        <v>96</v>
      </c>
      <c r="F553" s="300">
        <v>6.8410000000000002</v>
      </c>
      <c r="G553" s="40"/>
      <c r="H553" s="46"/>
    </row>
    <row r="554" s="2" customFormat="1" ht="16.8" customHeight="1">
      <c r="A554" s="40"/>
      <c r="B554" s="46"/>
      <c r="C554" s="299" t="s">
        <v>521</v>
      </c>
      <c r="D554" s="299" t="s">
        <v>522</v>
      </c>
      <c r="E554" s="19" t="s">
        <v>523</v>
      </c>
      <c r="F554" s="300">
        <v>2.7360000000000002</v>
      </c>
      <c r="G554" s="40"/>
      <c r="H554" s="46"/>
    </row>
    <row r="555" s="2" customFormat="1">
      <c r="A555" s="40"/>
      <c r="B555" s="46"/>
      <c r="C555" s="299" t="s">
        <v>543</v>
      </c>
      <c r="D555" s="299" t="s">
        <v>544</v>
      </c>
      <c r="E555" s="19" t="s">
        <v>96</v>
      </c>
      <c r="F555" s="300">
        <v>11.880000000000001</v>
      </c>
      <c r="G555" s="40"/>
      <c r="H555" s="46"/>
    </row>
    <row r="556" s="2" customFormat="1" ht="16.8" customHeight="1">
      <c r="A556" s="40"/>
      <c r="B556" s="46"/>
      <c r="C556" s="295" t="s">
        <v>1056</v>
      </c>
      <c r="D556" s="296" t="s">
        <v>21</v>
      </c>
      <c r="E556" s="297" t="s">
        <v>21</v>
      </c>
      <c r="F556" s="298">
        <v>2.6259999999999999</v>
      </c>
      <c r="G556" s="40"/>
      <c r="H556" s="46"/>
    </row>
    <row r="557" s="2" customFormat="1" ht="16.8" customHeight="1">
      <c r="A557" s="40"/>
      <c r="B557" s="46"/>
      <c r="C557" s="299" t="s">
        <v>21</v>
      </c>
      <c r="D557" s="299" t="s">
        <v>1009</v>
      </c>
      <c r="E557" s="19" t="s">
        <v>21</v>
      </c>
      <c r="F557" s="300">
        <v>0</v>
      </c>
      <c r="G557" s="40"/>
      <c r="H557" s="46"/>
    </row>
    <row r="558" s="2" customFormat="1" ht="16.8" customHeight="1">
      <c r="A558" s="40"/>
      <c r="B558" s="46"/>
      <c r="C558" s="299" t="s">
        <v>21</v>
      </c>
      <c r="D558" s="299" t="s">
        <v>1124</v>
      </c>
      <c r="E558" s="19" t="s">
        <v>21</v>
      </c>
      <c r="F558" s="300">
        <v>1.0760000000000001</v>
      </c>
      <c r="G558" s="40"/>
      <c r="H558" s="46"/>
    </row>
    <row r="559" s="2" customFormat="1" ht="16.8" customHeight="1">
      <c r="A559" s="40"/>
      <c r="B559" s="46"/>
      <c r="C559" s="299" t="s">
        <v>21</v>
      </c>
      <c r="D559" s="299" t="s">
        <v>1125</v>
      </c>
      <c r="E559" s="19" t="s">
        <v>21</v>
      </c>
      <c r="F559" s="300">
        <v>0.747</v>
      </c>
      <c r="G559" s="40"/>
      <c r="H559" s="46"/>
    </row>
    <row r="560" s="2" customFormat="1" ht="16.8" customHeight="1">
      <c r="A560" s="40"/>
      <c r="B560" s="46"/>
      <c r="C560" s="299" t="s">
        <v>21</v>
      </c>
      <c r="D560" s="299" t="s">
        <v>1126</v>
      </c>
      <c r="E560" s="19" t="s">
        <v>21</v>
      </c>
      <c r="F560" s="300">
        <v>0.75800000000000001</v>
      </c>
      <c r="G560" s="40"/>
      <c r="H560" s="46"/>
    </row>
    <row r="561" s="2" customFormat="1" ht="16.8" customHeight="1">
      <c r="A561" s="40"/>
      <c r="B561" s="46"/>
      <c r="C561" s="299" t="s">
        <v>21</v>
      </c>
      <c r="D561" s="299" t="s">
        <v>1127</v>
      </c>
      <c r="E561" s="19" t="s">
        <v>21</v>
      </c>
      <c r="F561" s="300">
        <v>0.044999999999999998</v>
      </c>
      <c r="G561" s="40"/>
      <c r="H561" s="46"/>
    </row>
    <row r="562" s="2" customFormat="1" ht="16.8" customHeight="1">
      <c r="A562" s="40"/>
      <c r="B562" s="46"/>
      <c r="C562" s="299" t="s">
        <v>1056</v>
      </c>
      <c r="D562" s="299" t="s">
        <v>294</v>
      </c>
      <c r="E562" s="19" t="s">
        <v>21</v>
      </c>
      <c r="F562" s="300">
        <v>2.6259999999999999</v>
      </c>
      <c r="G562" s="40"/>
      <c r="H562" s="46"/>
    </row>
    <row r="563" s="2" customFormat="1" ht="16.8" customHeight="1">
      <c r="A563" s="40"/>
      <c r="B563" s="46"/>
      <c r="C563" s="301" t="s">
        <v>1208</v>
      </c>
      <c r="D563" s="40"/>
      <c r="E563" s="40"/>
      <c r="F563" s="40"/>
      <c r="G563" s="40"/>
      <c r="H563" s="46"/>
    </row>
    <row r="564" s="2" customFormat="1" ht="16.8" customHeight="1">
      <c r="A564" s="40"/>
      <c r="B564" s="46"/>
      <c r="C564" s="299" t="s">
        <v>1013</v>
      </c>
      <c r="D564" s="299" t="s">
        <v>1262</v>
      </c>
      <c r="E564" s="19" t="s">
        <v>96</v>
      </c>
      <c r="F564" s="300">
        <v>2.6259999999999999</v>
      </c>
      <c r="G564" s="40"/>
      <c r="H564" s="46"/>
    </row>
    <row r="565" s="2" customFormat="1" ht="16.8" customHeight="1">
      <c r="A565" s="40"/>
      <c r="B565" s="46"/>
      <c r="C565" s="299" t="s">
        <v>670</v>
      </c>
      <c r="D565" s="299" t="s">
        <v>1255</v>
      </c>
      <c r="E565" s="19" t="s">
        <v>96</v>
      </c>
      <c r="F565" s="300">
        <v>3.7879999999999998</v>
      </c>
      <c r="G565" s="40"/>
      <c r="H565" s="46"/>
    </row>
    <row r="566" s="2" customFormat="1" ht="16.8" customHeight="1">
      <c r="A566" s="40"/>
      <c r="B566" s="46"/>
      <c r="C566" s="299" t="s">
        <v>554</v>
      </c>
      <c r="D566" s="299" t="s">
        <v>555</v>
      </c>
      <c r="E566" s="19" t="s">
        <v>96</v>
      </c>
      <c r="F566" s="300">
        <v>3.1509999999999998</v>
      </c>
      <c r="G566" s="40"/>
      <c r="H566" s="46"/>
    </row>
    <row r="567" s="2" customFormat="1" ht="16.8" customHeight="1">
      <c r="A567" s="40"/>
      <c r="B567" s="46"/>
      <c r="C567" s="295" t="s">
        <v>132</v>
      </c>
      <c r="D567" s="296" t="s">
        <v>133</v>
      </c>
      <c r="E567" s="297" t="s">
        <v>96</v>
      </c>
      <c r="F567" s="298">
        <v>3.7879999999999998</v>
      </c>
      <c r="G567" s="40"/>
      <c r="H567" s="46"/>
    </row>
    <row r="568" s="2" customFormat="1" ht="16.8" customHeight="1">
      <c r="A568" s="40"/>
      <c r="B568" s="46"/>
      <c r="C568" s="299" t="s">
        <v>21</v>
      </c>
      <c r="D568" s="299" t="s">
        <v>1056</v>
      </c>
      <c r="E568" s="19" t="s">
        <v>21</v>
      </c>
      <c r="F568" s="300">
        <v>2.6259999999999999</v>
      </c>
      <c r="G568" s="40"/>
      <c r="H568" s="46"/>
    </row>
    <row r="569" s="2" customFormat="1" ht="16.8" customHeight="1">
      <c r="A569" s="40"/>
      <c r="B569" s="46"/>
      <c r="C569" s="299" t="s">
        <v>21</v>
      </c>
      <c r="D569" s="299" t="s">
        <v>1108</v>
      </c>
      <c r="E569" s="19" t="s">
        <v>21</v>
      </c>
      <c r="F569" s="300">
        <v>0.88400000000000001</v>
      </c>
      <c r="G569" s="40"/>
      <c r="H569" s="46"/>
    </row>
    <row r="570" s="2" customFormat="1" ht="16.8" customHeight="1">
      <c r="A570" s="40"/>
      <c r="B570" s="46"/>
      <c r="C570" s="299" t="s">
        <v>21</v>
      </c>
      <c r="D570" s="299" t="s">
        <v>1109</v>
      </c>
      <c r="E570" s="19" t="s">
        <v>21</v>
      </c>
      <c r="F570" s="300">
        <v>0.27800000000000002</v>
      </c>
      <c r="G570" s="40"/>
      <c r="H570" s="46"/>
    </row>
    <row r="571" s="2" customFormat="1" ht="16.8" customHeight="1">
      <c r="A571" s="40"/>
      <c r="B571" s="46"/>
      <c r="C571" s="299" t="s">
        <v>132</v>
      </c>
      <c r="D571" s="299" t="s">
        <v>294</v>
      </c>
      <c r="E571" s="19" t="s">
        <v>21</v>
      </c>
      <c r="F571" s="300">
        <v>3.7879999999999998</v>
      </c>
      <c r="G571" s="40"/>
      <c r="H571" s="46"/>
    </row>
    <row r="572" s="2" customFormat="1" ht="16.8" customHeight="1">
      <c r="A572" s="40"/>
      <c r="B572" s="46"/>
      <c r="C572" s="301" t="s">
        <v>1208</v>
      </c>
      <c r="D572" s="40"/>
      <c r="E572" s="40"/>
      <c r="F572" s="40"/>
      <c r="G572" s="40"/>
      <c r="H572" s="46"/>
    </row>
    <row r="573" s="2" customFormat="1" ht="16.8" customHeight="1">
      <c r="A573" s="40"/>
      <c r="B573" s="46"/>
      <c r="C573" s="299" t="s">
        <v>670</v>
      </c>
      <c r="D573" s="299" t="s">
        <v>1255</v>
      </c>
      <c r="E573" s="19" t="s">
        <v>96</v>
      </c>
      <c r="F573" s="300">
        <v>3.7879999999999998</v>
      </c>
      <c r="G573" s="40"/>
      <c r="H573" s="46"/>
    </row>
    <row r="574" s="2" customFormat="1" ht="16.8" customHeight="1">
      <c r="A574" s="40"/>
      <c r="B574" s="46"/>
      <c r="C574" s="299" t="s">
        <v>651</v>
      </c>
      <c r="D574" s="299" t="s">
        <v>652</v>
      </c>
      <c r="E574" s="19" t="s">
        <v>96</v>
      </c>
      <c r="F574" s="300">
        <v>4.5460000000000003</v>
      </c>
      <c r="G574" s="40"/>
      <c r="H574" s="46"/>
    </row>
    <row r="575" s="2" customFormat="1" ht="16.8" customHeight="1">
      <c r="A575" s="40"/>
      <c r="B575" s="46"/>
      <c r="C575" s="295" t="s">
        <v>128</v>
      </c>
      <c r="D575" s="296" t="s">
        <v>129</v>
      </c>
      <c r="E575" s="297" t="s">
        <v>130</v>
      </c>
      <c r="F575" s="298">
        <v>21.279</v>
      </c>
      <c r="G575" s="40"/>
      <c r="H575" s="46"/>
    </row>
    <row r="576" s="2" customFormat="1" ht="16.8" customHeight="1">
      <c r="A576" s="40"/>
      <c r="B576" s="46"/>
      <c r="C576" s="299" t="s">
        <v>21</v>
      </c>
      <c r="D576" s="299" t="s">
        <v>689</v>
      </c>
      <c r="E576" s="19" t="s">
        <v>21</v>
      </c>
      <c r="F576" s="300">
        <v>0</v>
      </c>
      <c r="G576" s="40"/>
      <c r="H576" s="46"/>
    </row>
    <row r="577" s="2" customFormat="1" ht="16.8" customHeight="1">
      <c r="A577" s="40"/>
      <c r="B577" s="46"/>
      <c r="C577" s="299" t="s">
        <v>21</v>
      </c>
      <c r="D577" s="299" t="s">
        <v>1096</v>
      </c>
      <c r="E577" s="19" t="s">
        <v>21</v>
      </c>
      <c r="F577" s="300">
        <v>0</v>
      </c>
      <c r="G577" s="40"/>
      <c r="H577" s="46"/>
    </row>
    <row r="578" s="2" customFormat="1" ht="16.8" customHeight="1">
      <c r="A578" s="40"/>
      <c r="B578" s="46"/>
      <c r="C578" s="299" t="s">
        <v>21</v>
      </c>
      <c r="D578" s="299" t="s">
        <v>1115</v>
      </c>
      <c r="E578" s="19" t="s">
        <v>21</v>
      </c>
      <c r="F578" s="300">
        <v>4.5700000000000003</v>
      </c>
      <c r="G578" s="40"/>
      <c r="H578" s="46"/>
    </row>
    <row r="579" s="2" customFormat="1" ht="16.8" customHeight="1">
      <c r="A579" s="40"/>
      <c r="B579" s="46"/>
      <c r="C579" s="299" t="s">
        <v>21</v>
      </c>
      <c r="D579" s="299" t="s">
        <v>1116</v>
      </c>
      <c r="E579" s="19" t="s">
        <v>21</v>
      </c>
      <c r="F579" s="300">
        <v>1.692</v>
      </c>
      <c r="G579" s="40"/>
      <c r="H579" s="46"/>
    </row>
    <row r="580" s="2" customFormat="1" ht="16.8" customHeight="1">
      <c r="A580" s="40"/>
      <c r="B580" s="46"/>
      <c r="C580" s="299" t="s">
        <v>21</v>
      </c>
      <c r="D580" s="299" t="s">
        <v>1009</v>
      </c>
      <c r="E580" s="19" t="s">
        <v>21</v>
      </c>
      <c r="F580" s="300">
        <v>0</v>
      </c>
      <c r="G580" s="40"/>
      <c r="H580" s="46"/>
    </row>
    <row r="581" s="2" customFormat="1" ht="16.8" customHeight="1">
      <c r="A581" s="40"/>
      <c r="B581" s="46"/>
      <c r="C581" s="299" t="s">
        <v>21</v>
      </c>
      <c r="D581" s="299" t="s">
        <v>1117</v>
      </c>
      <c r="E581" s="19" t="s">
        <v>21</v>
      </c>
      <c r="F581" s="300">
        <v>3.79</v>
      </c>
      <c r="G581" s="40"/>
      <c r="H581" s="46"/>
    </row>
    <row r="582" s="2" customFormat="1" ht="16.8" customHeight="1">
      <c r="A582" s="40"/>
      <c r="B582" s="46"/>
      <c r="C582" s="299" t="s">
        <v>21</v>
      </c>
      <c r="D582" s="299" t="s">
        <v>1118</v>
      </c>
      <c r="E582" s="19" t="s">
        <v>21</v>
      </c>
      <c r="F582" s="300">
        <v>11.227</v>
      </c>
      <c r="G582" s="40"/>
      <c r="H582" s="46"/>
    </row>
    <row r="583" s="2" customFormat="1" ht="16.8" customHeight="1">
      <c r="A583" s="40"/>
      <c r="B583" s="46"/>
      <c r="C583" s="299" t="s">
        <v>128</v>
      </c>
      <c r="D583" s="299" t="s">
        <v>294</v>
      </c>
      <c r="E583" s="19" t="s">
        <v>21</v>
      </c>
      <c r="F583" s="300">
        <v>21.279</v>
      </c>
      <c r="G583" s="40"/>
      <c r="H583" s="46"/>
    </row>
    <row r="584" s="2" customFormat="1" ht="16.8" customHeight="1">
      <c r="A584" s="40"/>
      <c r="B584" s="46"/>
      <c r="C584" s="301" t="s">
        <v>1208</v>
      </c>
      <c r="D584" s="40"/>
      <c r="E584" s="40"/>
      <c r="F584" s="40"/>
      <c r="G584" s="40"/>
      <c r="H584" s="46"/>
    </row>
    <row r="585" s="2" customFormat="1" ht="16.8" customHeight="1">
      <c r="A585" s="40"/>
      <c r="B585" s="46"/>
      <c r="C585" s="299" t="s">
        <v>685</v>
      </c>
      <c r="D585" s="299" t="s">
        <v>1256</v>
      </c>
      <c r="E585" s="19" t="s">
        <v>130</v>
      </c>
      <c r="F585" s="300">
        <v>21.279</v>
      </c>
      <c r="G585" s="40"/>
      <c r="H585" s="46"/>
    </row>
    <row r="586" s="2" customFormat="1">
      <c r="A586" s="40"/>
      <c r="B586" s="46"/>
      <c r="C586" s="299" t="s">
        <v>543</v>
      </c>
      <c r="D586" s="299" t="s">
        <v>544</v>
      </c>
      <c r="E586" s="19" t="s">
        <v>96</v>
      </c>
      <c r="F586" s="300">
        <v>11.880000000000001</v>
      </c>
      <c r="G586" s="40"/>
      <c r="H586" s="46"/>
    </row>
    <row r="587" s="2" customFormat="1" ht="16.8" customHeight="1">
      <c r="A587" s="40"/>
      <c r="B587" s="46"/>
      <c r="C587" s="295" t="s">
        <v>1257</v>
      </c>
      <c r="D587" s="296" t="s">
        <v>1258</v>
      </c>
      <c r="E587" s="297" t="s">
        <v>96</v>
      </c>
      <c r="F587" s="298">
        <v>37.581000000000003</v>
      </c>
      <c r="G587" s="40"/>
      <c r="H587" s="46"/>
    </row>
    <row r="588" s="2" customFormat="1" ht="7.44" customHeight="1">
      <c r="A588" s="40"/>
      <c r="B588" s="159"/>
      <c r="C588" s="160"/>
      <c r="D588" s="160"/>
      <c r="E588" s="160"/>
      <c r="F588" s="160"/>
      <c r="G588" s="160"/>
      <c r="H588" s="46"/>
    </row>
    <row r="589" s="2" customFormat="1">
      <c r="A589" s="40"/>
      <c r="B589" s="40"/>
      <c r="C589" s="40"/>
      <c r="D589" s="40"/>
      <c r="E589" s="40"/>
      <c r="F589" s="40"/>
      <c r="G589" s="40"/>
      <c r="H589" s="40"/>
    </row>
  </sheetData>
  <sheetProtection sheet="1" formatColumns="0" formatRows="0" objects="1" scenarios="1" spinCount="100000" saltValue="0yM/h9WOf/jYoFbE8+laMAcg0FbE6VxtjC4c5wHtYDJek8ooxMldjqVt2lLAVBd+yAdtNuDgcD9PCv0Dr1sU7g==" hashValue="Zw4q3YIRFOWKeU5GfYINY+9k2YGuUqPjGG8atvc/wOGDQ/eNOoypB2lgHiiQGZdz142ruMMe05D9akgUUx02tg==" algorithmName="SHA-512" password="CC3F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2" customWidth="1"/>
    <col min="2" max="2" width="1.667969" style="302" customWidth="1"/>
    <col min="3" max="4" width="5" style="302" customWidth="1"/>
    <col min="5" max="5" width="11.66016" style="302" customWidth="1"/>
    <col min="6" max="6" width="9.160156" style="302" customWidth="1"/>
    <col min="7" max="7" width="5" style="302" customWidth="1"/>
    <col min="8" max="8" width="77.83203" style="302" customWidth="1"/>
    <col min="9" max="10" width="20" style="302" customWidth="1"/>
    <col min="11" max="11" width="1.667969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7" customFormat="1" ht="45" customHeight="1">
      <c r="B3" s="306"/>
      <c r="C3" s="307" t="s">
        <v>1272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1273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1274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1275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1276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1277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1278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1279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1280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1281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1282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80</v>
      </c>
      <c r="F18" s="313" t="s">
        <v>1283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1284</v>
      </c>
      <c r="F19" s="313" t="s">
        <v>1285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1286</v>
      </c>
      <c r="F20" s="313" t="s">
        <v>1287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92</v>
      </c>
      <c r="F21" s="313" t="s">
        <v>1288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1289</v>
      </c>
      <c r="F22" s="313" t="s">
        <v>1290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1291</v>
      </c>
      <c r="F23" s="313" t="s">
        <v>1292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1293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1294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1295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1296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1297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1298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1299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1300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1301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174</v>
      </c>
      <c r="F36" s="313"/>
      <c r="G36" s="313" t="s">
        <v>1302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1303</v>
      </c>
      <c r="F37" s="313"/>
      <c r="G37" s="313" t="s">
        <v>1304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54</v>
      </c>
      <c r="F38" s="313"/>
      <c r="G38" s="313" t="s">
        <v>1305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55</v>
      </c>
      <c r="F39" s="313"/>
      <c r="G39" s="313" t="s">
        <v>1306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175</v>
      </c>
      <c r="F40" s="313"/>
      <c r="G40" s="313" t="s">
        <v>1307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176</v>
      </c>
      <c r="F41" s="313"/>
      <c r="G41" s="313" t="s">
        <v>1308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1309</v>
      </c>
      <c r="F42" s="313"/>
      <c r="G42" s="313" t="s">
        <v>1310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1311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1312</v>
      </c>
      <c r="F44" s="313"/>
      <c r="G44" s="313" t="s">
        <v>1313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178</v>
      </c>
      <c r="F45" s="313"/>
      <c r="G45" s="313" t="s">
        <v>1314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1315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1316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1317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1318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1319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1320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1321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1322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1323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1324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1325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1326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1327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1328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1329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1330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1331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1332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1333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1334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1335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1336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1337</v>
      </c>
      <c r="D76" s="331"/>
      <c r="E76" s="331"/>
      <c r="F76" s="331" t="s">
        <v>1338</v>
      </c>
      <c r="G76" s="332"/>
      <c r="H76" s="331" t="s">
        <v>55</v>
      </c>
      <c r="I76" s="331" t="s">
        <v>58</v>
      </c>
      <c r="J76" s="331" t="s">
        <v>1339</v>
      </c>
      <c r="K76" s="330"/>
    </row>
    <row r="77" s="1" customFormat="1" ht="17.25" customHeight="1">
      <c r="B77" s="328"/>
      <c r="C77" s="333" t="s">
        <v>1340</v>
      </c>
      <c r="D77" s="333"/>
      <c r="E77" s="333"/>
      <c r="F77" s="334" t="s">
        <v>1341</v>
      </c>
      <c r="G77" s="335"/>
      <c r="H77" s="333"/>
      <c r="I77" s="333"/>
      <c r="J77" s="333" t="s">
        <v>1342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54</v>
      </c>
      <c r="D79" s="338"/>
      <c r="E79" s="338"/>
      <c r="F79" s="339" t="s">
        <v>1343</v>
      </c>
      <c r="G79" s="340"/>
      <c r="H79" s="316" t="s">
        <v>1344</v>
      </c>
      <c r="I79" s="316" t="s">
        <v>1345</v>
      </c>
      <c r="J79" s="316">
        <v>20</v>
      </c>
      <c r="K79" s="330"/>
    </row>
    <row r="80" s="1" customFormat="1" ht="15" customHeight="1">
      <c r="B80" s="328"/>
      <c r="C80" s="316" t="s">
        <v>1346</v>
      </c>
      <c r="D80" s="316"/>
      <c r="E80" s="316"/>
      <c r="F80" s="339" t="s">
        <v>1343</v>
      </c>
      <c r="G80" s="340"/>
      <c r="H80" s="316" t="s">
        <v>1347</v>
      </c>
      <c r="I80" s="316" t="s">
        <v>1345</v>
      </c>
      <c r="J80" s="316">
        <v>120</v>
      </c>
      <c r="K80" s="330"/>
    </row>
    <row r="81" s="1" customFormat="1" ht="15" customHeight="1">
      <c r="B81" s="341"/>
      <c r="C81" s="316" t="s">
        <v>1348</v>
      </c>
      <c r="D81" s="316"/>
      <c r="E81" s="316"/>
      <c r="F81" s="339" t="s">
        <v>1349</v>
      </c>
      <c r="G81" s="340"/>
      <c r="H81" s="316" t="s">
        <v>1350</v>
      </c>
      <c r="I81" s="316" t="s">
        <v>1345</v>
      </c>
      <c r="J81" s="316">
        <v>50</v>
      </c>
      <c r="K81" s="330"/>
    </row>
    <row r="82" s="1" customFormat="1" ht="15" customHeight="1">
      <c r="B82" s="341"/>
      <c r="C82" s="316" t="s">
        <v>1351</v>
      </c>
      <c r="D82" s="316"/>
      <c r="E82" s="316"/>
      <c r="F82" s="339" t="s">
        <v>1343</v>
      </c>
      <c r="G82" s="340"/>
      <c r="H82" s="316" t="s">
        <v>1352</v>
      </c>
      <c r="I82" s="316" t="s">
        <v>1353</v>
      </c>
      <c r="J82" s="316"/>
      <c r="K82" s="330"/>
    </row>
    <row r="83" s="1" customFormat="1" ht="15" customHeight="1">
      <c r="B83" s="341"/>
      <c r="C83" s="342" t="s">
        <v>1354</v>
      </c>
      <c r="D83" s="342"/>
      <c r="E83" s="342"/>
      <c r="F83" s="343" t="s">
        <v>1349</v>
      </c>
      <c r="G83" s="342"/>
      <c r="H83" s="342" t="s">
        <v>1355</v>
      </c>
      <c r="I83" s="342" t="s">
        <v>1345</v>
      </c>
      <c r="J83" s="342">
        <v>15</v>
      </c>
      <c r="K83" s="330"/>
    </row>
    <row r="84" s="1" customFormat="1" ht="15" customHeight="1">
      <c r="B84" s="341"/>
      <c r="C84" s="342" t="s">
        <v>1356</v>
      </c>
      <c r="D84" s="342"/>
      <c r="E84" s="342"/>
      <c r="F84" s="343" t="s">
        <v>1349</v>
      </c>
      <c r="G84" s="342"/>
      <c r="H84" s="342" t="s">
        <v>1357</v>
      </c>
      <c r="I84" s="342" t="s">
        <v>1345</v>
      </c>
      <c r="J84" s="342">
        <v>15</v>
      </c>
      <c r="K84" s="330"/>
    </row>
    <row r="85" s="1" customFormat="1" ht="15" customHeight="1">
      <c r="B85" s="341"/>
      <c r="C85" s="342" t="s">
        <v>1358</v>
      </c>
      <c r="D85" s="342"/>
      <c r="E85" s="342"/>
      <c r="F85" s="343" t="s">
        <v>1349</v>
      </c>
      <c r="G85" s="342"/>
      <c r="H85" s="342" t="s">
        <v>1359</v>
      </c>
      <c r="I85" s="342" t="s">
        <v>1345</v>
      </c>
      <c r="J85" s="342">
        <v>20</v>
      </c>
      <c r="K85" s="330"/>
    </row>
    <row r="86" s="1" customFormat="1" ht="15" customHeight="1">
      <c r="B86" s="341"/>
      <c r="C86" s="342" t="s">
        <v>1360</v>
      </c>
      <c r="D86" s="342"/>
      <c r="E86" s="342"/>
      <c r="F86" s="343" t="s">
        <v>1349</v>
      </c>
      <c r="G86" s="342"/>
      <c r="H86" s="342" t="s">
        <v>1361</v>
      </c>
      <c r="I86" s="342" t="s">
        <v>1345</v>
      </c>
      <c r="J86" s="342">
        <v>20</v>
      </c>
      <c r="K86" s="330"/>
    </row>
    <row r="87" s="1" customFormat="1" ht="15" customHeight="1">
      <c r="B87" s="341"/>
      <c r="C87" s="316" t="s">
        <v>1362</v>
      </c>
      <c r="D87" s="316"/>
      <c r="E87" s="316"/>
      <c r="F87" s="339" t="s">
        <v>1349</v>
      </c>
      <c r="G87" s="340"/>
      <c r="H87" s="316" t="s">
        <v>1363</v>
      </c>
      <c r="I87" s="316" t="s">
        <v>1345</v>
      </c>
      <c r="J87" s="316">
        <v>50</v>
      </c>
      <c r="K87" s="330"/>
    </row>
    <row r="88" s="1" customFormat="1" ht="15" customHeight="1">
      <c r="B88" s="341"/>
      <c r="C88" s="316" t="s">
        <v>1364</v>
      </c>
      <c r="D88" s="316"/>
      <c r="E88" s="316"/>
      <c r="F88" s="339" t="s">
        <v>1349</v>
      </c>
      <c r="G88" s="340"/>
      <c r="H88" s="316" t="s">
        <v>1365</v>
      </c>
      <c r="I88" s="316" t="s">
        <v>1345</v>
      </c>
      <c r="J88" s="316">
        <v>20</v>
      </c>
      <c r="K88" s="330"/>
    </row>
    <row r="89" s="1" customFormat="1" ht="15" customHeight="1">
      <c r="B89" s="341"/>
      <c r="C89" s="316" t="s">
        <v>1366</v>
      </c>
      <c r="D89" s="316"/>
      <c r="E89" s="316"/>
      <c r="F89" s="339" t="s">
        <v>1349</v>
      </c>
      <c r="G89" s="340"/>
      <c r="H89" s="316" t="s">
        <v>1367</v>
      </c>
      <c r="I89" s="316" t="s">
        <v>1345</v>
      </c>
      <c r="J89" s="316">
        <v>20</v>
      </c>
      <c r="K89" s="330"/>
    </row>
    <row r="90" s="1" customFormat="1" ht="15" customHeight="1">
      <c r="B90" s="341"/>
      <c r="C90" s="316" t="s">
        <v>1368</v>
      </c>
      <c r="D90" s="316"/>
      <c r="E90" s="316"/>
      <c r="F90" s="339" t="s">
        <v>1349</v>
      </c>
      <c r="G90" s="340"/>
      <c r="H90" s="316" t="s">
        <v>1369</v>
      </c>
      <c r="I90" s="316" t="s">
        <v>1345</v>
      </c>
      <c r="J90" s="316">
        <v>50</v>
      </c>
      <c r="K90" s="330"/>
    </row>
    <row r="91" s="1" customFormat="1" ht="15" customHeight="1">
      <c r="B91" s="341"/>
      <c r="C91" s="316" t="s">
        <v>1370</v>
      </c>
      <c r="D91" s="316"/>
      <c r="E91" s="316"/>
      <c r="F91" s="339" t="s">
        <v>1349</v>
      </c>
      <c r="G91" s="340"/>
      <c r="H91" s="316" t="s">
        <v>1370</v>
      </c>
      <c r="I91" s="316" t="s">
        <v>1345</v>
      </c>
      <c r="J91" s="316">
        <v>50</v>
      </c>
      <c r="K91" s="330"/>
    </row>
    <row r="92" s="1" customFormat="1" ht="15" customHeight="1">
      <c r="B92" s="341"/>
      <c r="C92" s="316" t="s">
        <v>1371</v>
      </c>
      <c r="D92" s="316"/>
      <c r="E92" s="316"/>
      <c r="F92" s="339" t="s">
        <v>1349</v>
      </c>
      <c r="G92" s="340"/>
      <c r="H92" s="316" t="s">
        <v>1372</v>
      </c>
      <c r="I92" s="316" t="s">
        <v>1345</v>
      </c>
      <c r="J92" s="316">
        <v>255</v>
      </c>
      <c r="K92" s="330"/>
    </row>
    <row r="93" s="1" customFormat="1" ht="15" customHeight="1">
      <c r="B93" s="341"/>
      <c r="C93" s="316" t="s">
        <v>1373</v>
      </c>
      <c r="D93" s="316"/>
      <c r="E93" s="316"/>
      <c r="F93" s="339" t="s">
        <v>1343</v>
      </c>
      <c r="G93" s="340"/>
      <c r="H93" s="316" t="s">
        <v>1374</v>
      </c>
      <c r="I93" s="316" t="s">
        <v>1375</v>
      </c>
      <c r="J93" s="316"/>
      <c r="K93" s="330"/>
    </row>
    <row r="94" s="1" customFormat="1" ht="15" customHeight="1">
      <c r="B94" s="341"/>
      <c r="C94" s="316" t="s">
        <v>1376</v>
      </c>
      <c r="D94" s="316"/>
      <c r="E94" s="316"/>
      <c r="F94" s="339" t="s">
        <v>1343</v>
      </c>
      <c r="G94" s="340"/>
      <c r="H94" s="316" t="s">
        <v>1377</v>
      </c>
      <c r="I94" s="316" t="s">
        <v>1378</v>
      </c>
      <c r="J94" s="316"/>
      <c r="K94" s="330"/>
    </row>
    <row r="95" s="1" customFormat="1" ht="15" customHeight="1">
      <c r="B95" s="341"/>
      <c r="C95" s="316" t="s">
        <v>1379</v>
      </c>
      <c r="D95" s="316"/>
      <c r="E95" s="316"/>
      <c r="F95" s="339" t="s">
        <v>1343</v>
      </c>
      <c r="G95" s="340"/>
      <c r="H95" s="316" t="s">
        <v>1379</v>
      </c>
      <c r="I95" s="316" t="s">
        <v>1378</v>
      </c>
      <c r="J95" s="316"/>
      <c r="K95" s="330"/>
    </row>
    <row r="96" s="1" customFormat="1" ht="15" customHeight="1">
      <c r="B96" s="341"/>
      <c r="C96" s="316" t="s">
        <v>39</v>
      </c>
      <c r="D96" s="316"/>
      <c r="E96" s="316"/>
      <c r="F96" s="339" t="s">
        <v>1343</v>
      </c>
      <c r="G96" s="340"/>
      <c r="H96" s="316" t="s">
        <v>1380</v>
      </c>
      <c r="I96" s="316" t="s">
        <v>1378</v>
      </c>
      <c r="J96" s="316"/>
      <c r="K96" s="330"/>
    </row>
    <row r="97" s="1" customFormat="1" ht="15" customHeight="1">
      <c r="B97" s="341"/>
      <c r="C97" s="316" t="s">
        <v>49</v>
      </c>
      <c r="D97" s="316"/>
      <c r="E97" s="316"/>
      <c r="F97" s="339" t="s">
        <v>1343</v>
      </c>
      <c r="G97" s="340"/>
      <c r="H97" s="316" t="s">
        <v>1381</v>
      </c>
      <c r="I97" s="316" t="s">
        <v>1378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1382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1337</v>
      </c>
      <c r="D103" s="331"/>
      <c r="E103" s="331"/>
      <c r="F103" s="331" t="s">
        <v>1338</v>
      </c>
      <c r="G103" s="332"/>
      <c r="H103" s="331" t="s">
        <v>55</v>
      </c>
      <c r="I103" s="331" t="s">
        <v>58</v>
      </c>
      <c r="J103" s="331" t="s">
        <v>1339</v>
      </c>
      <c r="K103" s="330"/>
    </row>
    <row r="104" s="1" customFormat="1" ht="17.25" customHeight="1">
      <c r="B104" s="328"/>
      <c r="C104" s="333" t="s">
        <v>1340</v>
      </c>
      <c r="D104" s="333"/>
      <c r="E104" s="333"/>
      <c r="F104" s="334" t="s">
        <v>1341</v>
      </c>
      <c r="G104" s="335"/>
      <c r="H104" s="333"/>
      <c r="I104" s="333"/>
      <c r="J104" s="333" t="s">
        <v>1342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54</v>
      </c>
      <c r="D106" s="338"/>
      <c r="E106" s="338"/>
      <c r="F106" s="339" t="s">
        <v>1343</v>
      </c>
      <c r="G106" s="316"/>
      <c r="H106" s="316" t="s">
        <v>1383</v>
      </c>
      <c r="I106" s="316" t="s">
        <v>1345</v>
      </c>
      <c r="J106" s="316">
        <v>20</v>
      </c>
      <c r="K106" s="330"/>
    </row>
    <row r="107" s="1" customFormat="1" ht="15" customHeight="1">
      <c r="B107" s="328"/>
      <c r="C107" s="316" t="s">
        <v>1346</v>
      </c>
      <c r="D107" s="316"/>
      <c r="E107" s="316"/>
      <c r="F107" s="339" t="s">
        <v>1343</v>
      </c>
      <c r="G107" s="316"/>
      <c r="H107" s="316" t="s">
        <v>1383</v>
      </c>
      <c r="I107" s="316" t="s">
        <v>1345</v>
      </c>
      <c r="J107" s="316">
        <v>120</v>
      </c>
      <c r="K107" s="330"/>
    </row>
    <row r="108" s="1" customFormat="1" ht="15" customHeight="1">
      <c r="B108" s="341"/>
      <c r="C108" s="316" t="s">
        <v>1348</v>
      </c>
      <c r="D108" s="316"/>
      <c r="E108" s="316"/>
      <c r="F108" s="339" t="s">
        <v>1349</v>
      </c>
      <c r="G108" s="316"/>
      <c r="H108" s="316" t="s">
        <v>1383</v>
      </c>
      <c r="I108" s="316" t="s">
        <v>1345</v>
      </c>
      <c r="J108" s="316">
        <v>50</v>
      </c>
      <c r="K108" s="330"/>
    </row>
    <row r="109" s="1" customFormat="1" ht="15" customHeight="1">
      <c r="B109" s="341"/>
      <c r="C109" s="316" t="s">
        <v>1351</v>
      </c>
      <c r="D109" s="316"/>
      <c r="E109" s="316"/>
      <c r="F109" s="339" t="s">
        <v>1343</v>
      </c>
      <c r="G109" s="316"/>
      <c r="H109" s="316" t="s">
        <v>1383</v>
      </c>
      <c r="I109" s="316" t="s">
        <v>1353</v>
      </c>
      <c r="J109" s="316"/>
      <c r="K109" s="330"/>
    </row>
    <row r="110" s="1" customFormat="1" ht="15" customHeight="1">
      <c r="B110" s="341"/>
      <c r="C110" s="316" t="s">
        <v>1362</v>
      </c>
      <c r="D110" s="316"/>
      <c r="E110" s="316"/>
      <c r="F110" s="339" t="s">
        <v>1349</v>
      </c>
      <c r="G110" s="316"/>
      <c r="H110" s="316" t="s">
        <v>1383</v>
      </c>
      <c r="I110" s="316" t="s">
        <v>1345</v>
      </c>
      <c r="J110" s="316">
        <v>50</v>
      </c>
      <c r="K110" s="330"/>
    </row>
    <row r="111" s="1" customFormat="1" ht="15" customHeight="1">
      <c r="B111" s="341"/>
      <c r="C111" s="316" t="s">
        <v>1370</v>
      </c>
      <c r="D111" s="316"/>
      <c r="E111" s="316"/>
      <c r="F111" s="339" t="s">
        <v>1349</v>
      </c>
      <c r="G111" s="316"/>
      <c r="H111" s="316" t="s">
        <v>1383</v>
      </c>
      <c r="I111" s="316" t="s">
        <v>1345</v>
      </c>
      <c r="J111" s="316">
        <v>50</v>
      </c>
      <c r="K111" s="330"/>
    </row>
    <row r="112" s="1" customFormat="1" ht="15" customHeight="1">
      <c r="B112" s="341"/>
      <c r="C112" s="316" t="s">
        <v>1368</v>
      </c>
      <c r="D112" s="316"/>
      <c r="E112" s="316"/>
      <c r="F112" s="339" t="s">
        <v>1349</v>
      </c>
      <c r="G112" s="316"/>
      <c r="H112" s="316" t="s">
        <v>1383</v>
      </c>
      <c r="I112" s="316" t="s">
        <v>1345</v>
      </c>
      <c r="J112" s="316">
        <v>50</v>
      </c>
      <c r="K112" s="330"/>
    </row>
    <row r="113" s="1" customFormat="1" ht="15" customHeight="1">
      <c r="B113" s="341"/>
      <c r="C113" s="316" t="s">
        <v>54</v>
      </c>
      <c r="D113" s="316"/>
      <c r="E113" s="316"/>
      <c r="F113" s="339" t="s">
        <v>1343</v>
      </c>
      <c r="G113" s="316"/>
      <c r="H113" s="316" t="s">
        <v>1384</v>
      </c>
      <c r="I113" s="316" t="s">
        <v>1345</v>
      </c>
      <c r="J113" s="316">
        <v>20</v>
      </c>
      <c r="K113" s="330"/>
    </row>
    <row r="114" s="1" customFormat="1" ht="15" customHeight="1">
      <c r="B114" s="341"/>
      <c r="C114" s="316" t="s">
        <v>1385</v>
      </c>
      <c r="D114" s="316"/>
      <c r="E114" s="316"/>
      <c r="F114" s="339" t="s">
        <v>1343</v>
      </c>
      <c r="G114" s="316"/>
      <c r="H114" s="316" t="s">
        <v>1386</v>
      </c>
      <c r="I114" s="316" t="s">
        <v>1345</v>
      </c>
      <c r="J114" s="316">
        <v>120</v>
      </c>
      <c r="K114" s="330"/>
    </row>
    <row r="115" s="1" customFormat="1" ht="15" customHeight="1">
      <c r="B115" s="341"/>
      <c r="C115" s="316" t="s">
        <v>39</v>
      </c>
      <c r="D115" s="316"/>
      <c r="E115" s="316"/>
      <c r="F115" s="339" t="s">
        <v>1343</v>
      </c>
      <c r="G115" s="316"/>
      <c r="H115" s="316" t="s">
        <v>1387</v>
      </c>
      <c r="I115" s="316" t="s">
        <v>1378</v>
      </c>
      <c r="J115" s="316"/>
      <c r="K115" s="330"/>
    </row>
    <row r="116" s="1" customFormat="1" ht="15" customHeight="1">
      <c r="B116" s="341"/>
      <c r="C116" s="316" t="s">
        <v>49</v>
      </c>
      <c r="D116" s="316"/>
      <c r="E116" s="316"/>
      <c r="F116" s="339" t="s">
        <v>1343</v>
      </c>
      <c r="G116" s="316"/>
      <c r="H116" s="316" t="s">
        <v>1388</v>
      </c>
      <c r="I116" s="316" t="s">
        <v>1378</v>
      </c>
      <c r="J116" s="316"/>
      <c r="K116" s="330"/>
    </row>
    <row r="117" s="1" customFormat="1" ht="15" customHeight="1">
      <c r="B117" s="341"/>
      <c r="C117" s="316" t="s">
        <v>58</v>
      </c>
      <c r="D117" s="316"/>
      <c r="E117" s="316"/>
      <c r="F117" s="339" t="s">
        <v>1343</v>
      </c>
      <c r="G117" s="316"/>
      <c r="H117" s="316" t="s">
        <v>1389</v>
      </c>
      <c r="I117" s="316" t="s">
        <v>1390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1391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1337</v>
      </c>
      <c r="D123" s="331"/>
      <c r="E123" s="331"/>
      <c r="F123" s="331" t="s">
        <v>1338</v>
      </c>
      <c r="G123" s="332"/>
      <c r="H123" s="331" t="s">
        <v>55</v>
      </c>
      <c r="I123" s="331" t="s">
        <v>58</v>
      </c>
      <c r="J123" s="331" t="s">
        <v>1339</v>
      </c>
      <c r="K123" s="360"/>
    </row>
    <row r="124" s="1" customFormat="1" ht="17.25" customHeight="1">
      <c r="B124" s="359"/>
      <c r="C124" s="333" t="s">
        <v>1340</v>
      </c>
      <c r="D124" s="333"/>
      <c r="E124" s="333"/>
      <c r="F124" s="334" t="s">
        <v>1341</v>
      </c>
      <c r="G124" s="335"/>
      <c r="H124" s="333"/>
      <c r="I124" s="333"/>
      <c r="J124" s="333" t="s">
        <v>1342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1346</v>
      </c>
      <c r="D126" s="338"/>
      <c r="E126" s="338"/>
      <c r="F126" s="339" t="s">
        <v>1343</v>
      </c>
      <c r="G126" s="316"/>
      <c r="H126" s="316" t="s">
        <v>1383</v>
      </c>
      <c r="I126" s="316" t="s">
        <v>1345</v>
      </c>
      <c r="J126" s="316">
        <v>120</v>
      </c>
      <c r="K126" s="364"/>
    </row>
    <row r="127" s="1" customFormat="1" ht="15" customHeight="1">
      <c r="B127" s="361"/>
      <c r="C127" s="316" t="s">
        <v>1392</v>
      </c>
      <c r="D127" s="316"/>
      <c r="E127" s="316"/>
      <c r="F127" s="339" t="s">
        <v>1343</v>
      </c>
      <c r="G127" s="316"/>
      <c r="H127" s="316" t="s">
        <v>1393</v>
      </c>
      <c r="I127" s="316" t="s">
        <v>1345</v>
      </c>
      <c r="J127" s="316" t="s">
        <v>1394</v>
      </c>
      <c r="K127" s="364"/>
    </row>
    <row r="128" s="1" customFormat="1" ht="15" customHeight="1">
      <c r="B128" s="361"/>
      <c r="C128" s="316" t="s">
        <v>1291</v>
      </c>
      <c r="D128" s="316"/>
      <c r="E128" s="316"/>
      <c r="F128" s="339" t="s">
        <v>1343</v>
      </c>
      <c r="G128" s="316"/>
      <c r="H128" s="316" t="s">
        <v>1395</v>
      </c>
      <c r="I128" s="316" t="s">
        <v>1345</v>
      </c>
      <c r="J128" s="316" t="s">
        <v>1394</v>
      </c>
      <c r="K128" s="364"/>
    </row>
    <row r="129" s="1" customFormat="1" ht="15" customHeight="1">
      <c r="B129" s="361"/>
      <c r="C129" s="316" t="s">
        <v>1354</v>
      </c>
      <c r="D129" s="316"/>
      <c r="E129" s="316"/>
      <c r="F129" s="339" t="s">
        <v>1349</v>
      </c>
      <c r="G129" s="316"/>
      <c r="H129" s="316" t="s">
        <v>1355</v>
      </c>
      <c r="I129" s="316" t="s">
        <v>1345</v>
      </c>
      <c r="J129" s="316">
        <v>15</v>
      </c>
      <c r="K129" s="364"/>
    </row>
    <row r="130" s="1" customFormat="1" ht="15" customHeight="1">
      <c r="B130" s="361"/>
      <c r="C130" s="342" t="s">
        <v>1356</v>
      </c>
      <c r="D130" s="342"/>
      <c r="E130" s="342"/>
      <c r="F130" s="343" t="s">
        <v>1349</v>
      </c>
      <c r="G130" s="342"/>
      <c r="H130" s="342" t="s">
        <v>1357</v>
      </c>
      <c r="I130" s="342" t="s">
        <v>1345</v>
      </c>
      <c r="J130" s="342">
        <v>15</v>
      </c>
      <c r="K130" s="364"/>
    </row>
    <row r="131" s="1" customFormat="1" ht="15" customHeight="1">
      <c r="B131" s="361"/>
      <c r="C131" s="342" t="s">
        <v>1358</v>
      </c>
      <c r="D131" s="342"/>
      <c r="E131" s="342"/>
      <c r="F131" s="343" t="s">
        <v>1349</v>
      </c>
      <c r="G131" s="342"/>
      <c r="H131" s="342" t="s">
        <v>1359</v>
      </c>
      <c r="I131" s="342" t="s">
        <v>1345</v>
      </c>
      <c r="J131" s="342">
        <v>20</v>
      </c>
      <c r="K131" s="364"/>
    </row>
    <row r="132" s="1" customFormat="1" ht="15" customHeight="1">
      <c r="B132" s="361"/>
      <c r="C132" s="342" t="s">
        <v>1360</v>
      </c>
      <c r="D132" s="342"/>
      <c r="E132" s="342"/>
      <c r="F132" s="343" t="s">
        <v>1349</v>
      </c>
      <c r="G132" s="342"/>
      <c r="H132" s="342" t="s">
        <v>1361</v>
      </c>
      <c r="I132" s="342" t="s">
        <v>1345</v>
      </c>
      <c r="J132" s="342">
        <v>20</v>
      </c>
      <c r="K132" s="364"/>
    </row>
    <row r="133" s="1" customFormat="1" ht="15" customHeight="1">
      <c r="B133" s="361"/>
      <c r="C133" s="316" t="s">
        <v>1348</v>
      </c>
      <c r="D133" s="316"/>
      <c r="E133" s="316"/>
      <c r="F133" s="339" t="s">
        <v>1349</v>
      </c>
      <c r="G133" s="316"/>
      <c r="H133" s="316" t="s">
        <v>1383</v>
      </c>
      <c r="I133" s="316" t="s">
        <v>1345</v>
      </c>
      <c r="J133" s="316">
        <v>50</v>
      </c>
      <c r="K133" s="364"/>
    </row>
    <row r="134" s="1" customFormat="1" ht="15" customHeight="1">
      <c r="B134" s="361"/>
      <c r="C134" s="316" t="s">
        <v>1362</v>
      </c>
      <c r="D134" s="316"/>
      <c r="E134" s="316"/>
      <c r="F134" s="339" t="s">
        <v>1349</v>
      </c>
      <c r="G134" s="316"/>
      <c r="H134" s="316" t="s">
        <v>1383</v>
      </c>
      <c r="I134" s="316" t="s">
        <v>1345</v>
      </c>
      <c r="J134" s="316">
        <v>50</v>
      </c>
      <c r="K134" s="364"/>
    </row>
    <row r="135" s="1" customFormat="1" ht="15" customHeight="1">
      <c r="B135" s="361"/>
      <c r="C135" s="316" t="s">
        <v>1368</v>
      </c>
      <c r="D135" s="316"/>
      <c r="E135" s="316"/>
      <c r="F135" s="339" t="s">
        <v>1349</v>
      </c>
      <c r="G135" s="316"/>
      <c r="H135" s="316" t="s">
        <v>1383</v>
      </c>
      <c r="I135" s="316" t="s">
        <v>1345</v>
      </c>
      <c r="J135" s="316">
        <v>50</v>
      </c>
      <c r="K135" s="364"/>
    </row>
    <row r="136" s="1" customFormat="1" ht="15" customHeight="1">
      <c r="B136" s="361"/>
      <c r="C136" s="316" t="s">
        <v>1370</v>
      </c>
      <c r="D136" s="316"/>
      <c r="E136" s="316"/>
      <c r="F136" s="339" t="s">
        <v>1349</v>
      </c>
      <c r="G136" s="316"/>
      <c r="H136" s="316" t="s">
        <v>1383</v>
      </c>
      <c r="I136" s="316" t="s">
        <v>1345</v>
      </c>
      <c r="J136" s="316">
        <v>50</v>
      </c>
      <c r="K136" s="364"/>
    </row>
    <row r="137" s="1" customFormat="1" ht="15" customHeight="1">
      <c r="B137" s="361"/>
      <c r="C137" s="316" t="s">
        <v>1371</v>
      </c>
      <c r="D137" s="316"/>
      <c r="E137" s="316"/>
      <c r="F137" s="339" t="s">
        <v>1349</v>
      </c>
      <c r="G137" s="316"/>
      <c r="H137" s="316" t="s">
        <v>1396</v>
      </c>
      <c r="I137" s="316" t="s">
        <v>1345</v>
      </c>
      <c r="J137" s="316">
        <v>255</v>
      </c>
      <c r="K137" s="364"/>
    </row>
    <row r="138" s="1" customFormat="1" ht="15" customHeight="1">
      <c r="B138" s="361"/>
      <c r="C138" s="316" t="s">
        <v>1373</v>
      </c>
      <c r="D138" s="316"/>
      <c r="E138" s="316"/>
      <c r="F138" s="339" t="s">
        <v>1343</v>
      </c>
      <c r="G138" s="316"/>
      <c r="H138" s="316" t="s">
        <v>1397</v>
      </c>
      <c r="I138" s="316" t="s">
        <v>1375</v>
      </c>
      <c r="J138" s="316"/>
      <c r="K138" s="364"/>
    </row>
    <row r="139" s="1" customFormat="1" ht="15" customHeight="1">
      <c r="B139" s="361"/>
      <c r="C139" s="316" t="s">
        <v>1376</v>
      </c>
      <c r="D139" s="316"/>
      <c r="E139" s="316"/>
      <c r="F139" s="339" t="s">
        <v>1343</v>
      </c>
      <c r="G139" s="316"/>
      <c r="H139" s="316" t="s">
        <v>1398</v>
      </c>
      <c r="I139" s="316" t="s">
        <v>1378</v>
      </c>
      <c r="J139" s="316"/>
      <c r="K139" s="364"/>
    </row>
    <row r="140" s="1" customFormat="1" ht="15" customHeight="1">
      <c r="B140" s="361"/>
      <c r="C140" s="316" t="s">
        <v>1379</v>
      </c>
      <c r="D140" s="316"/>
      <c r="E140" s="316"/>
      <c r="F140" s="339" t="s">
        <v>1343</v>
      </c>
      <c r="G140" s="316"/>
      <c r="H140" s="316" t="s">
        <v>1379</v>
      </c>
      <c r="I140" s="316" t="s">
        <v>1378</v>
      </c>
      <c r="J140" s="316"/>
      <c r="K140" s="364"/>
    </row>
    <row r="141" s="1" customFormat="1" ht="15" customHeight="1">
      <c r="B141" s="361"/>
      <c r="C141" s="316" t="s">
        <v>39</v>
      </c>
      <c r="D141" s="316"/>
      <c r="E141" s="316"/>
      <c r="F141" s="339" t="s">
        <v>1343</v>
      </c>
      <c r="G141" s="316"/>
      <c r="H141" s="316" t="s">
        <v>1399</v>
      </c>
      <c r="I141" s="316" t="s">
        <v>1378</v>
      </c>
      <c r="J141" s="316"/>
      <c r="K141" s="364"/>
    </row>
    <row r="142" s="1" customFormat="1" ht="15" customHeight="1">
      <c r="B142" s="361"/>
      <c r="C142" s="316" t="s">
        <v>1400</v>
      </c>
      <c r="D142" s="316"/>
      <c r="E142" s="316"/>
      <c r="F142" s="339" t="s">
        <v>1343</v>
      </c>
      <c r="G142" s="316"/>
      <c r="H142" s="316" t="s">
        <v>1401</v>
      </c>
      <c r="I142" s="316" t="s">
        <v>1378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1402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1337</v>
      </c>
      <c r="D148" s="331"/>
      <c r="E148" s="331"/>
      <c r="F148" s="331" t="s">
        <v>1338</v>
      </c>
      <c r="G148" s="332"/>
      <c r="H148" s="331" t="s">
        <v>55</v>
      </c>
      <c r="I148" s="331" t="s">
        <v>58</v>
      </c>
      <c r="J148" s="331" t="s">
        <v>1339</v>
      </c>
      <c r="K148" s="330"/>
    </row>
    <row r="149" s="1" customFormat="1" ht="17.25" customHeight="1">
      <c r="B149" s="328"/>
      <c r="C149" s="333" t="s">
        <v>1340</v>
      </c>
      <c r="D149" s="333"/>
      <c r="E149" s="333"/>
      <c r="F149" s="334" t="s">
        <v>1341</v>
      </c>
      <c r="G149" s="335"/>
      <c r="H149" s="333"/>
      <c r="I149" s="333"/>
      <c r="J149" s="333" t="s">
        <v>1342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1346</v>
      </c>
      <c r="D151" s="316"/>
      <c r="E151" s="316"/>
      <c r="F151" s="369" t="s">
        <v>1343</v>
      </c>
      <c r="G151" s="316"/>
      <c r="H151" s="368" t="s">
        <v>1383</v>
      </c>
      <c r="I151" s="368" t="s">
        <v>1345</v>
      </c>
      <c r="J151" s="368">
        <v>120</v>
      </c>
      <c r="K151" s="364"/>
    </row>
    <row r="152" s="1" customFormat="1" ht="15" customHeight="1">
      <c r="B152" s="341"/>
      <c r="C152" s="368" t="s">
        <v>1392</v>
      </c>
      <c r="D152" s="316"/>
      <c r="E152" s="316"/>
      <c r="F152" s="369" t="s">
        <v>1343</v>
      </c>
      <c r="G152" s="316"/>
      <c r="H152" s="368" t="s">
        <v>1403</v>
      </c>
      <c r="I152" s="368" t="s">
        <v>1345</v>
      </c>
      <c r="J152" s="368" t="s">
        <v>1394</v>
      </c>
      <c r="K152" s="364"/>
    </row>
    <row r="153" s="1" customFormat="1" ht="15" customHeight="1">
      <c r="B153" s="341"/>
      <c r="C153" s="368" t="s">
        <v>1291</v>
      </c>
      <c r="D153" s="316"/>
      <c r="E153" s="316"/>
      <c r="F153" s="369" t="s">
        <v>1343</v>
      </c>
      <c r="G153" s="316"/>
      <c r="H153" s="368" t="s">
        <v>1404</v>
      </c>
      <c r="I153" s="368" t="s">
        <v>1345</v>
      </c>
      <c r="J153" s="368" t="s">
        <v>1394</v>
      </c>
      <c r="K153" s="364"/>
    </row>
    <row r="154" s="1" customFormat="1" ht="15" customHeight="1">
      <c r="B154" s="341"/>
      <c r="C154" s="368" t="s">
        <v>1348</v>
      </c>
      <c r="D154" s="316"/>
      <c r="E154" s="316"/>
      <c r="F154" s="369" t="s">
        <v>1349</v>
      </c>
      <c r="G154" s="316"/>
      <c r="H154" s="368" t="s">
        <v>1383</v>
      </c>
      <c r="I154" s="368" t="s">
        <v>1345</v>
      </c>
      <c r="J154" s="368">
        <v>50</v>
      </c>
      <c r="K154" s="364"/>
    </row>
    <row r="155" s="1" customFormat="1" ht="15" customHeight="1">
      <c r="B155" s="341"/>
      <c r="C155" s="368" t="s">
        <v>1351</v>
      </c>
      <c r="D155" s="316"/>
      <c r="E155" s="316"/>
      <c r="F155" s="369" t="s">
        <v>1343</v>
      </c>
      <c r="G155" s="316"/>
      <c r="H155" s="368" t="s">
        <v>1383</v>
      </c>
      <c r="I155" s="368" t="s">
        <v>1353</v>
      </c>
      <c r="J155" s="368"/>
      <c r="K155" s="364"/>
    </row>
    <row r="156" s="1" customFormat="1" ht="15" customHeight="1">
      <c r="B156" s="341"/>
      <c r="C156" s="368" t="s">
        <v>1362</v>
      </c>
      <c r="D156" s="316"/>
      <c r="E156" s="316"/>
      <c r="F156" s="369" t="s">
        <v>1349</v>
      </c>
      <c r="G156" s="316"/>
      <c r="H156" s="368" t="s">
        <v>1383</v>
      </c>
      <c r="I156" s="368" t="s">
        <v>1345</v>
      </c>
      <c r="J156" s="368">
        <v>50</v>
      </c>
      <c r="K156" s="364"/>
    </row>
    <row r="157" s="1" customFormat="1" ht="15" customHeight="1">
      <c r="B157" s="341"/>
      <c r="C157" s="368" t="s">
        <v>1370</v>
      </c>
      <c r="D157" s="316"/>
      <c r="E157" s="316"/>
      <c r="F157" s="369" t="s">
        <v>1349</v>
      </c>
      <c r="G157" s="316"/>
      <c r="H157" s="368" t="s">
        <v>1383</v>
      </c>
      <c r="I157" s="368" t="s">
        <v>1345</v>
      </c>
      <c r="J157" s="368">
        <v>50</v>
      </c>
      <c r="K157" s="364"/>
    </row>
    <row r="158" s="1" customFormat="1" ht="15" customHeight="1">
      <c r="B158" s="341"/>
      <c r="C158" s="368" t="s">
        <v>1368</v>
      </c>
      <c r="D158" s="316"/>
      <c r="E158" s="316"/>
      <c r="F158" s="369" t="s">
        <v>1349</v>
      </c>
      <c r="G158" s="316"/>
      <c r="H158" s="368" t="s">
        <v>1383</v>
      </c>
      <c r="I158" s="368" t="s">
        <v>1345</v>
      </c>
      <c r="J158" s="368">
        <v>50</v>
      </c>
      <c r="K158" s="364"/>
    </row>
    <row r="159" s="1" customFormat="1" ht="15" customHeight="1">
      <c r="B159" s="341"/>
      <c r="C159" s="368" t="s">
        <v>157</v>
      </c>
      <c r="D159" s="316"/>
      <c r="E159" s="316"/>
      <c r="F159" s="369" t="s">
        <v>1343</v>
      </c>
      <c r="G159" s="316"/>
      <c r="H159" s="368" t="s">
        <v>1405</v>
      </c>
      <c r="I159" s="368" t="s">
        <v>1345</v>
      </c>
      <c r="J159" s="368" t="s">
        <v>1406</v>
      </c>
      <c r="K159" s="364"/>
    </row>
    <row r="160" s="1" customFormat="1" ht="15" customHeight="1">
      <c r="B160" s="341"/>
      <c r="C160" s="368" t="s">
        <v>1407</v>
      </c>
      <c r="D160" s="316"/>
      <c r="E160" s="316"/>
      <c r="F160" s="369" t="s">
        <v>1343</v>
      </c>
      <c r="G160" s="316"/>
      <c r="H160" s="368" t="s">
        <v>1408</v>
      </c>
      <c r="I160" s="368" t="s">
        <v>1378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1409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1337</v>
      </c>
      <c r="D166" s="331"/>
      <c r="E166" s="331"/>
      <c r="F166" s="331" t="s">
        <v>1338</v>
      </c>
      <c r="G166" s="373"/>
      <c r="H166" s="374" t="s">
        <v>55</v>
      </c>
      <c r="I166" s="374" t="s">
        <v>58</v>
      </c>
      <c r="J166" s="331" t="s">
        <v>1339</v>
      </c>
      <c r="K166" s="308"/>
    </row>
    <row r="167" s="1" customFormat="1" ht="17.25" customHeight="1">
      <c r="B167" s="309"/>
      <c r="C167" s="333" t="s">
        <v>1340</v>
      </c>
      <c r="D167" s="333"/>
      <c r="E167" s="333"/>
      <c r="F167" s="334" t="s">
        <v>1341</v>
      </c>
      <c r="G167" s="375"/>
      <c r="H167" s="376"/>
      <c r="I167" s="376"/>
      <c r="J167" s="333" t="s">
        <v>1342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1346</v>
      </c>
      <c r="D169" s="316"/>
      <c r="E169" s="316"/>
      <c r="F169" s="339" t="s">
        <v>1343</v>
      </c>
      <c r="G169" s="316"/>
      <c r="H169" s="316" t="s">
        <v>1383</v>
      </c>
      <c r="I169" s="316" t="s">
        <v>1345</v>
      </c>
      <c r="J169" s="316">
        <v>120</v>
      </c>
      <c r="K169" s="364"/>
    </row>
    <row r="170" s="1" customFormat="1" ht="15" customHeight="1">
      <c r="B170" s="341"/>
      <c r="C170" s="316" t="s">
        <v>1392</v>
      </c>
      <c r="D170" s="316"/>
      <c r="E170" s="316"/>
      <c r="F170" s="339" t="s">
        <v>1343</v>
      </c>
      <c r="G170" s="316"/>
      <c r="H170" s="316" t="s">
        <v>1393</v>
      </c>
      <c r="I170" s="316" t="s">
        <v>1345</v>
      </c>
      <c r="J170" s="316" t="s">
        <v>1394</v>
      </c>
      <c r="K170" s="364"/>
    </row>
    <row r="171" s="1" customFormat="1" ht="15" customHeight="1">
      <c r="B171" s="341"/>
      <c r="C171" s="316" t="s">
        <v>1291</v>
      </c>
      <c r="D171" s="316"/>
      <c r="E171" s="316"/>
      <c r="F171" s="339" t="s">
        <v>1343</v>
      </c>
      <c r="G171" s="316"/>
      <c r="H171" s="316" t="s">
        <v>1410</v>
      </c>
      <c r="I171" s="316" t="s">
        <v>1345</v>
      </c>
      <c r="J171" s="316" t="s">
        <v>1394</v>
      </c>
      <c r="K171" s="364"/>
    </row>
    <row r="172" s="1" customFormat="1" ht="15" customHeight="1">
      <c r="B172" s="341"/>
      <c r="C172" s="316" t="s">
        <v>1348</v>
      </c>
      <c r="D172" s="316"/>
      <c r="E172" s="316"/>
      <c r="F172" s="339" t="s">
        <v>1349</v>
      </c>
      <c r="G172" s="316"/>
      <c r="H172" s="316" t="s">
        <v>1410</v>
      </c>
      <c r="I172" s="316" t="s">
        <v>1345</v>
      </c>
      <c r="J172" s="316">
        <v>50</v>
      </c>
      <c r="K172" s="364"/>
    </row>
    <row r="173" s="1" customFormat="1" ht="15" customHeight="1">
      <c r="B173" s="341"/>
      <c r="C173" s="316" t="s">
        <v>1351</v>
      </c>
      <c r="D173" s="316"/>
      <c r="E173" s="316"/>
      <c r="F173" s="339" t="s">
        <v>1343</v>
      </c>
      <c r="G173" s="316"/>
      <c r="H173" s="316" t="s">
        <v>1410</v>
      </c>
      <c r="I173" s="316" t="s">
        <v>1353</v>
      </c>
      <c r="J173" s="316"/>
      <c r="K173" s="364"/>
    </row>
    <row r="174" s="1" customFormat="1" ht="15" customHeight="1">
      <c r="B174" s="341"/>
      <c r="C174" s="316" t="s">
        <v>1362</v>
      </c>
      <c r="D174" s="316"/>
      <c r="E174" s="316"/>
      <c r="F174" s="339" t="s">
        <v>1349</v>
      </c>
      <c r="G174" s="316"/>
      <c r="H174" s="316" t="s">
        <v>1410</v>
      </c>
      <c r="I174" s="316" t="s">
        <v>1345</v>
      </c>
      <c r="J174" s="316">
        <v>50</v>
      </c>
      <c r="K174" s="364"/>
    </row>
    <row r="175" s="1" customFormat="1" ht="15" customHeight="1">
      <c r="B175" s="341"/>
      <c r="C175" s="316" t="s">
        <v>1370</v>
      </c>
      <c r="D175" s="316"/>
      <c r="E175" s="316"/>
      <c r="F175" s="339" t="s">
        <v>1349</v>
      </c>
      <c r="G175" s="316"/>
      <c r="H175" s="316" t="s">
        <v>1410</v>
      </c>
      <c r="I175" s="316" t="s">
        <v>1345</v>
      </c>
      <c r="J175" s="316">
        <v>50</v>
      </c>
      <c r="K175" s="364"/>
    </row>
    <row r="176" s="1" customFormat="1" ht="15" customHeight="1">
      <c r="B176" s="341"/>
      <c r="C176" s="316" t="s">
        <v>1368</v>
      </c>
      <c r="D176" s="316"/>
      <c r="E176" s="316"/>
      <c r="F176" s="339" t="s">
        <v>1349</v>
      </c>
      <c r="G176" s="316"/>
      <c r="H176" s="316" t="s">
        <v>1410</v>
      </c>
      <c r="I176" s="316" t="s">
        <v>1345</v>
      </c>
      <c r="J176" s="316">
        <v>50</v>
      </c>
      <c r="K176" s="364"/>
    </row>
    <row r="177" s="1" customFormat="1" ht="15" customHeight="1">
      <c r="B177" s="341"/>
      <c r="C177" s="316" t="s">
        <v>174</v>
      </c>
      <c r="D177" s="316"/>
      <c r="E177" s="316"/>
      <c r="F177" s="339" t="s">
        <v>1343</v>
      </c>
      <c r="G177" s="316"/>
      <c r="H177" s="316" t="s">
        <v>1411</v>
      </c>
      <c r="I177" s="316" t="s">
        <v>1412</v>
      </c>
      <c r="J177" s="316"/>
      <c r="K177" s="364"/>
    </row>
    <row r="178" s="1" customFormat="1" ht="15" customHeight="1">
      <c r="B178" s="341"/>
      <c r="C178" s="316" t="s">
        <v>58</v>
      </c>
      <c r="D178" s="316"/>
      <c r="E178" s="316"/>
      <c r="F178" s="339" t="s">
        <v>1343</v>
      </c>
      <c r="G178" s="316"/>
      <c r="H178" s="316" t="s">
        <v>1413</v>
      </c>
      <c r="I178" s="316" t="s">
        <v>1414</v>
      </c>
      <c r="J178" s="316">
        <v>1</v>
      </c>
      <c r="K178" s="364"/>
    </row>
    <row r="179" s="1" customFormat="1" ht="15" customHeight="1">
      <c r="B179" s="341"/>
      <c r="C179" s="316" t="s">
        <v>54</v>
      </c>
      <c r="D179" s="316"/>
      <c r="E179" s="316"/>
      <c r="F179" s="339" t="s">
        <v>1343</v>
      </c>
      <c r="G179" s="316"/>
      <c r="H179" s="316" t="s">
        <v>1415</v>
      </c>
      <c r="I179" s="316" t="s">
        <v>1345</v>
      </c>
      <c r="J179" s="316">
        <v>20</v>
      </c>
      <c r="K179" s="364"/>
    </row>
    <row r="180" s="1" customFormat="1" ht="15" customHeight="1">
      <c r="B180" s="341"/>
      <c r="C180" s="316" t="s">
        <v>55</v>
      </c>
      <c r="D180" s="316"/>
      <c r="E180" s="316"/>
      <c r="F180" s="339" t="s">
        <v>1343</v>
      </c>
      <c r="G180" s="316"/>
      <c r="H180" s="316" t="s">
        <v>1416</v>
      </c>
      <c r="I180" s="316" t="s">
        <v>1345</v>
      </c>
      <c r="J180" s="316">
        <v>255</v>
      </c>
      <c r="K180" s="364"/>
    </row>
    <row r="181" s="1" customFormat="1" ht="15" customHeight="1">
      <c r="B181" s="341"/>
      <c r="C181" s="316" t="s">
        <v>175</v>
      </c>
      <c r="D181" s="316"/>
      <c r="E181" s="316"/>
      <c r="F181" s="339" t="s">
        <v>1343</v>
      </c>
      <c r="G181" s="316"/>
      <c r="H181" s="316" t="s">
        <v>1307</v>
      </c>
      <c r="I181" s="316" t="s">
        <v>1345</v>
      </c>
      <c r="J181" s="316">
        <v>10</v>
      </c>
      <c r="K181" s="364"/>
    </row>
    <row r="182" s="1" customFormat="1" ht="15" customHeight="1">
      <c r="B182" s="341"/>
      <c r="C182" s="316" t="s">
        <v>176</v>
      </c>
      <c r="D182" s="316"/>
      <c r="E182" s="316"/>
      <c r="F182" s="339" t="s">
        <v>1343</v>
      </c>
      <c r="G182" s="316"/>
      <c r="H182" s="316" t="s">
        <v>1417</v>
      </c>
      <c r="I182" s="316" t="s">
        <v>1378</v>
      </c>
      <c r="J182" s="316"/>
      <c r="K182" s="364"/>
    </row>
    <row r="183" s="1" customFormat="1" ht="15" customHeight="1">
      <c r="B183" s="341"/>
      <c r="C183" s="316" t="s">
        <v>1418</v>
      </c>
      <c r="D183" s="316"/>
      <c r="E183" s="316"/>
      <c r="F183" s="339" t="s">
        <v>1343</v>
      </c>
      <c r="G183" s="316"/>
      <c r="H183" s="316" t="s">
        <v>1419</v>
      </c>
      <c r="I183" s="316" t="s">
        <v>1378</v>
      </c>
      <c r="J183" s="316"/>
      <c r="K183" s="364"/>
    </row>
    <row r="184" s="1" customFormat="1" ht="15" customHeight="1">
      <c r="B184" s="341"/>
      <c r="C184" s="316" t="s">
        <v>1407</v>
      </c>
      <c r="D184" s="316"/>
      <c r="E184" s="316"/>
      <c r="F184" s="339" t="s">
        <v>1343</v>
      </c>
      <c r="G184" s="316"/>
      <c r="H184" s="316" t="s">
        <v>1420</v>
      </c>
      <c r="I184" s="316" t="s">
        <v>1378</v>
      </c>
      <c r="J184" s="316"/>
      <c r="K184" s="364"/>
    </row>
    <row r="185" s="1" customFormat="1" ht="15" customHeight="1">
      <c r="B185" s="341"/>
      <c r="C185" s="316" t="s">
        <v>178</v>
      </c>
      <c r="D185" s="316"/>
      <c r="E185" s="316"/>
      <c r="F185" s="339" t="s">
        <v>1349</v>
      </c>
      <c r="G185" s="316"/>
      <c r="H185" s="316" t="s">
        <v>1421</v>
      </c>
      <c r="I185" s="316" t="s">
        <v>1345</v>
      </c>
      <c r="J185" s="316">
        <v>50</v>
      </c>
      <c r="K185" s="364"/>
    </row>
    <row r="186" s="1" customFormat="1" ht="15" customHeight="1">
      <c r="B186" s="341"/>
      <c r="C186" s="316" t="s">
        <v>1422</v>
      </c>
      <c r="D186" s="316"/>
      <c r="E186" s="316"/>
      <c r="F186" s="339" t="s">
        <v>1349</v>
      </c>
      <c r="G186" s="316"/>
      <c r="H186" s="316" t="s">
        <v>1423</v>
      </c>
      <c r="I186" s="316" t="s">
        <v>1424</v>
      </c>
      <c r="J186" s="316"/>
      <c r="K186" s="364"/>
    </row>
    <row r="187" s="1" customFormat="1" ht="15" customHeight="1">
      <c r="B187" s="341"/>
      <c r="C187" s="316" t="s">
        <v>1425</v>
      </c>
      <c r="D187" s="316"/>
      <c r="E187" s="316"/>
      <c r="F187" s="339" t="s">
        <v>1349</v>
      </c>
      <c r="G187" s="316"/>
      <c r="H187" s="316" t="s">
        <v>1426</v>
      </c>
      <c r="I187" s="316" t="s">
        <v>1424</v>
      </c>
      <c r="J187" s="316"/>
      <c r="K187" s="364"/>
    </row>
    <row r="188" s="1" customFormat="1" ht="15" customHeight="1">
      <c r="B188" s="341"/>
      <c r="C188" s="316" t="s">
        <v>1427</v>
      </c>
      <c r="D188" s="316"/>
      <c r="E188" s="316"/>
      <c r="F188" s="339" t="s">
        <v>1349</v>
      </c>
      <c r="G188" s="316"/>
      <c r="H188" s="316" t="s">
        <v>1428</v>
      </c>
      <c r="I188" s="316" t="s">
        <v>1424</v>
      </c>
      <c r="J188" s="316"/>
      <c r="K188" s="364"/>
    </row>
    <row r="189" s="1" customFormat="1" ht="15" customHeight="1">
      <c r="B189" s="341"/>
      <c r="C189" s="377" t="s">
        <v>1429</v>
      </c>
      <c r="D189" s="316"/>
      <c r="E189" s="316"/>
      <c r="F189" s="339" t="s">
        <v>1349</v>
      </c>
      <c r="G189" s="316"/>
      <c r="H189" s="316" t="s">
        <v>1430</v>
      </c>
      <c r="I189" s="316" t="s">
        <v>1431</v>
      </c>
      <c r="J189" s="378" t="s">
        <v>1432</v>
      </c>
      <c r="K189" s="364"/>
    </row>
    <row r="190" s="1" customFormat="1" ht="15" customHeight="1">
      <c r="B190" s="341"/>
      <c r="C190" s="377" t="s">
        <v>43</v>
      </c>
      <c r="D190" s="316"/>
      <c r="E190" s="316"/>
      <c r="F190" s="339" t="s">
        <v>1343</v>
      </c>
      <c r="G190" s="316"/>
      <c r="H190" s="313" t="s">
        <v>1433</v>
      </c>
      <c r="I190" s="316" t="s">
        <v>1434</v>
      </c>
      <c r="J190" s="316"/>
      <c r="K190" s="364"/>
    </row>
    <row r="191" s="1" customFormat="1" ht="15" customHeight="1">
      <c r="B191" s="341"/>
      <c r="C191" s="377" t="s">
        <v>1435</v>
      </c>
      <c r="D191" s="316"/>
      <c r="E191" s="316"/>
      <c r="F191" s="339" t="s">
        <v>1343</v>
      </c>
      <c r="G191" s="316"/>
      <c r="H191" s="316" t="s">
        <v>1436</v>
      </c>
      <c r="I191" s="316" t="s">
        <v>1378</v>
      </c>
      <c r="J191" s="316"/>
      <c r="K191" s="364"/>
    </row>
    <row r="192" s="1" customFormat="1" ht="15" customHeight="1">
      <c r="B192" s="341"/>
      <c r="C192" s="377" t="s">
        <v>1437</v>
      </c>
      <c r="D192" s="316"/>
      <c r="E192" s="316"/>
      <c r="F192" s="339" t="s">
        <v>1343</v>
      </c>
      <c r="G192" s="316"/>
      <c r="H192" s="316" t="s">
        <v>1438</v>
      </c>
      <c r="I192" s="316" t="s">
        <v>1378</v>
      </c>
      <c r="J192" s="316"/>
      <c r="K192" s="364"/>
    </row>
    <row r="193" s="1" customFormat="1" ht="15" customHeight="1">
      <c r="B193" s="341"/>
      <c r="C193" s="377" t="s">
        <v>1439</v>
      </c>
      <c r="D193" s="316"/>
      <c r="E193" s="316"/>
      <c r="F193" s="339" t="s">
        <v>1349</v>
      </c>
      <c r="G193" s="316"/>
      <c r="H193" s="316" t="s">
        <v>1440</v>
      </c>
      <c r="I193" s="316" t="s">
        <v>1378</v>
      </c>
      <c r="J193" s="316"/>
      <c r="K193" s="364"/>
    </row>
    <row r="194" s="1" customFormat="1" ht="15" customHeight="1">
      <c r="B194" s="370"/>
      <c r="C194" s="379"/>
      <c r="D194" s="350"/>
      <c r="E194" s="350"/>
      <c r="F194" s="350"/>
      <c r="G194" s="350"/>
      <c r="H194" s="350"/>
      <c r="I194" s="350"/>
      <c r="J194" s="350"/>
      <c r="K194" s="371"/>
    </row>
    <row r="195" s="1" customFormat="1" ht="18.75" customHeight="1">
      <c r="B195" s="352"/>
      <c r="C195" s="362"/>
      <c r="D195" s="362"/>
      <c r="E195" s="362"/>
      <c r="F195" s="372"/>
      <c r="G195" s="362"/>
      <c r="H195" s="362"/>
      <c r="I195" s="362"/>
      <c r="J195" s="362"/>
      <c r="K195" s="352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24"/>
      <c r="C197" s="324"/>
      <c r="D197" s="324"/>
      <c r="E197" s="324"/>
      <c r="F197" s="324"/>
      <c r="G197" s="324"/>
      <c r="H197" s="324"/>
      <c r="I197" s="324"/>
      <c r="J197" s="324"/>
      <c r="K197" s="324"/>
    </row>
    <row r="198" s="1" customFormat="1" ht="13.5">
      <c r="B198" s="303"/>
      <c r="C198" s="304"/>
      <c r="D198" s="304"/>
      <c r="E198" s="304"/>
      <c r="F198" s="304"/>
      <c r="G198" s="304"/>
      <c r="H198" s="304"/>
      <c r="I198" s="304"/>
      <c r="J198" s="304"/>
      <c r="K198" s="305"/>
    </row>
    <row r="199" s="1" customFormat="1" ht="21">
      <c r="B199" s="306"/>
      <c r="C199" s="307" t="s">
        <v>1441</v>
      </c>
      <c r="D199" s="307"/>
      <c r="E199" s="307"/>
      <c r="F199" s="307"/>
      <c r="G199" s="307"/>
      <c r="H199" s="307"/>
      <c r="I199" s="307"/>
      <c r="J199" s="307"/>
      <c r="K199" s="308"/>
    </row>
    <row r="200" s="1" customFormat="1" ht="25.5" customHeight="1">
      <c r="B200" s="306"/>
      <c r="C200" s="380" t="s">
        <v>1442</v>
      </c>
      <c r="D200" s="380"/>
      <c r="E200" s="380"/>
      <c r="F200" s="380" t="s">
        <v>1443</v>
      </c>
      <c r="G200" s="381"/>
      <c r="H200" s="380" t="s">
        <v>1444</v>
      </c>
      <c r="I200" s="380"/>
      <c r="J200" s="380"/>
      <c r="K200" s="308"/>
    </row>
    <row r="201" s="1" customFormat="1" ht="5.25" customHeight="1">
      <c r="B201" s="341"/>
      <c r="C201" s="336"/>
      <c r="D201" s="336"/>
      <c r="E201" s="336"/>
      <c r="F201" s="336"/>
      <c r="G201" s="362"/>
      <c r="H201" s="336"/>
      <c r="I201" s="336"/>
      <c r="J201" s="336"/>
      <c r="K201" s="364"/>
    </row>
    <row r="202" s="1" customFormat="1" ht="15" customHeight="1">
      <c r="B202" s="341"/>
      <c r="C202" s="316" t="s">
        <v>1434</v>
      </c>
      <c r="D202" s="316"/>
      <c r="E202" s="316"/>
      <c r="F202" s="339" t="s">
        <v>44</v>
      </c>
      <c r="G202" s="316"/>
      <c r="H202" s="316" t="s">
        <v>1445</v>
      </c>
      <c r="I202" s="316"/>
      <c r="J202" s="316"/>
      <c r="K202" s="364"/>
    </row>
    <row r="203" s="1" customFormat="1" ht="15" customHeight="1">
      <c r="B203" s="341"/>
      <c r="C203" s="316"/>
      <c r="D203" s="316"/>
      <c r="E203" s="316"/>
      <c r="F203" s="339" t="s">
        <v>45</v>
      </c>
      <c r="G203" s="316"/>
      <c r="H203" s="316" t="s">
        <v>1446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48</v>
      </c>
      <c r="G204" s="316"/>
      <c r="H204" s="316" t="s">
        <v>1447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46</v>
      </c>
      <c r="G205" s="316"/>
      <c r="H205" s="316" t="s">
        <v>1448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47</v>
      </c>
      <c r="G206" s="316"/>
      <c r="H206" s="316" t="s">
        <v>1449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/>
      <c r="G207" s="316"/>
      <c r="H207" s="316"/>
      <c r="I207" s="316"/>
      <c r="J207" s="316"/>
      <c r="K207" s="364"/>
    </row>
    <row r="208" s="1" customFormat="1" ht="15" customHeight="1">
      <c r="B208" s="341"/>
      <c r="C208" s="316" t="s">
        <v>1390</v>
      </c>
      <c r="D208" s="316"/>
      <c r="E208" s="316"/>
      <c r="F208" s="339" t="s">
        <v>80</v>
      </c>
      <c r="G208" s="316"/>
      <c r="H208" s="316" t="s">
        <v>1450</v>
      </c>
      <c r="I208" s="316"/>
      <c r="J208" s="316"/>
      <c r="K208" s="364"/>
    </row>
    <row r="209" s="1" customFormat="1" ht="15" customHeight="1">
      <c r="B209" s="341"/>
      <c r="C209" s="316"/>
      <c r="D209" s="316"/>
      <c r="E209" s="316"/>
      <c r="F209" s="339" t="s">
        <v>1286</v>
      </c>
      <c r="G209" s="316"/>
      <c r="H209" s="316" t="s">
        <v>1287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1284</v>
      </c>
      <c r="G210" s="316"/>
      <c r="H210" s="316" t="s">
        <v>1451</v>
      </c>
      <c r="I210" s="316"/>
      <c r="J210" s="316"/>
      <c r="K210" s="364"/>
    </row>
    <row r="211" s="1" customFormat="1" ht="15" customHeight="1">
      <c r="B211" s="382"/>
      <c r="C211" s="316"/>
      <c r="D211" s="316"/>
      <c r="E211" s="316"/>
      <c r="F211" s="339" t="s">
        <v>92</v>
      </c>
      <c r="G211" s="377"/>
      <c r="H211" s="368" t="s">
        <v>1288</v>
      </c>
      <c r="I211" s="368"/>
      <c r="J211" s="368"/>
      <c r="K211" s="383"/>
    </row>
    <row r="212" s="1" customFormat="1" ht="15" customHeight="1">
      <c r="B212" s="382"/>
      <c r="C212" s="316"/>
      <c r="D212" s="316"/>
      <c r="E212" s="316"/>
      <c r="F212" s="339" t="s">
        <v>1289</v>
      </c>
      <c r="G212" s="377"/>
      <c r="H212" s="368" t="s">
        <v>1452</v>
      </c>
      <c r="I212" s="368"/>
      <c r="J212" s="368"/>
      <c r="K212" s="383"/>
    </row>
    <row r="213" s="1" customFormat="1" ht="15" customHeight="1">
      <c r="B213" s="382"/>
      <c r="C213" s="316"/>
      <c r="D213" s="316"/>
      <c r="E213" s="316"/>
      <c r="F213" s="339"/>
      <c r="G213" s="377"/>
      <c r="H213" s="368"/>
      <c r="I213" s="368"/>
      <c r="J213" s="368"/>
      <c r="K213" s="383"/>
    </row>
    <row r="214" s="1" customFormat="1" ht="15" customHeight="1">
      <c r="B214" s="382"/>
      <c r="C214" s="316" t="s">
        <v>1414</v>
      </c>
      <c r="D214" s="316"/>
      <c r="E214" s="316"/>
      <c r="F214" s="339">
        <v>1</v>
      </c>
      <c r="G214" s="377"/>
      <c r="H214" s="368" t="s">
        <v>1453</v>
      </c>
      <c r="I214" s="368"/>
      <c r="J214" s="368"/>
      <c r="K214" s="383"/>
    </row>
    <row r="215" s="1" customFormat="1" ht="15" customHeight="1">
      <c r="B215" s="382"/>
      <c r="C215" s="316"/>
      <c r="D215" s="316"/>
      <c r="E215" s="316"/>
      <c r="F215" s="339">
        <v>2</v>
      </c>
      <c r="G215" s="377"/>
      <c r="H215" s="368" t="s">
        <v>1454</v>
      </c>
      <c r="I215" s="368"/>
      <c r="J215" s="368"/>
      <c r="K215" s="383"/>
    </row>
    <row r="216" s="1" customFormat="1" ht="15" customHeight="1">
      <c r="B216" s="382"/>
      <c r="C216" s="316"/>
      <c r="D216" s="316"/>
      <c r="E216" s="316"/>
      <c r="F216" s="339">
        <v>3</v>
      </c>
      <c r="G216" s="377"/>
      <c r="H216" s="368" t="s">
        <v>1455</v>
      </c>
      <c r="I216" s="368"/>
      <c r="J216" s="368"/>
      <c r="K216" s="383"/>
    </row>
    <row r="217" s="1" customFormat="1" ht="15" customHeight="1">
      <c r="B217" s="382"/>
      <c r="C217" s="316"/>
      <c r="D217" s="316"/>
      <c r="E217" s="316"/>
      <c r="F217" s="339">
        <v>4</v>
      </c>
      <c r="G217" s="377"/>
      <c r="H217" s="368" t="s">
        <v>1456</v>
      </c>
      <c r="I217" s="368"/>
      <c r="J217" s="368"/>
      <c r="K217" s="383"/>
    </row>
    <row r="218" s="1" customFormat="1" ht="12.75" customHeight="1">
      <c r="B218" s="384"/>
      <c r="C218" s="385"/>
      <c r="D218" s="385"/>
      <c r="E218" s="385"/>
      <c r="F218" s="385"/>
      <c r="G218" s="385"/>
      <c r="H218" s="385"/>
      <c r="I218" s="385"/>
      <c r="J218" s="385"/>
      <c r="K218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Vašek</dc:creator>
  <cp:lastModifiedBy>Tomáš Vašek</cp:lastModifiedBy>
  <dcterms:created xsi:type="dcterms:W3CDTF">2023-03-16T10:11:04Z</dcterms:created>
  <dcterms:modified xsi:type="dcterms:W3CDTF">2023-03-16T10:11:17Z</dcterms:modified>
</cp:coreProperties>
</file>