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ela Locihova\OneDrive\Plocha\001-práce\rozpočty\archiv\"/>
    </mc:Choice>
  </mc:AlternateContent>
  <bookViews>
    <workbookView xWindow="0" yWindow="0" windowWidth="0" windowHeight="0"/>
  </bookViews>
  <sheets>
    <sheet name="Rekapitulace stavby" sheetId="1" r:id="rId1"/>
    <sheet name="SO.01 - Sanace" sheetId="2" r:id="rId2"/>
    <sheet name="SO.03 - Oplocení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'SO.01 - Sanace'!$C$132:$K$318</definedName>
    <definedName name="_xlnm.Print_Area" localSheetId="1">'SO.01 - Sanace'!$C$4:$J$76,'SO.01 - Sanace'!$C$82:$J$114,'SO.01 - Sanace'!$C$120:$J$318</definedName>
    <definedName name="_xlnm.Print_Titles" localSheetId="1">'SO.01 - Sanace'!$132:$132</definedName>
    <definedName name="_xlnm._FilterDatabase" localSheetId="2" hidden="1">'SO.03 - Oplocení'!$C$135:$K$344</definedName>
    <definedName name="_xlnm.Print_Area" localSheetId="2">'SO.03 - Oplocení'!$C$4:$J$76,'SO.03 - Oplocení'!$C$82:$J$117,'SO.03 - Oplocení'!$C$123:$J$344</definedName>
    <definedName name="_xlnm.Print_Titles" localSheetId="2">'SO.03 - Oplocení'!$135:$135</definedName>
    <definedName name="_xlnm.Print_Area" localSheetId="3">'Seznam figur'!$C$4:$G$146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T312"/>
  <c r="R312"/>
  <c r="P312"/>
  <c r="BK312"/>
  <c r="J37"/>
  <c r="J36"/>
  <c i="1" r="AY96"/>
  <c i="3" r="J35"/>
  <c i="1" r="AX96"/>
  <c i="3" r="BI344"/>
  <c r="BH344"/>
  <c r="BG344"/>
  <c r="BE344"/>
  <c r="T344"/>
  <c r="T343"/>
  <c r="R344"/>
  <c r="R343"/>
  <c r="P344"/>
  <c r="P343"/>
  <c r="BI331"/>
  <c r="BH331"/>
  <c r="BG331"/>
  <c r="BE331"/>
  <c r="T331"/>
  <c r="T330"/>
  <c r="R331"/>
  <c r="R330"/>
  <c r="P331"/>
  <c r="P330"/>
  <c r="BI322"/>
  <c r="BH322"/>
  <c r="BG322"/>
  <c r="BE322"/>
  <c r="T322"/>
  <c r="T321"/>
  <c r="R322"/>
  <c r="R321"/>
  <c r="P322"/>
  <c r="P321"/>
  <c r="BI313"/>
  <c r="BH313"/>
  <c r="BG313"/>
  <c r="BE313"/>
  <c r="T313"/>
  <c r="R313"/>
  <c r="P313"/>
  <c r="BI311"/>
  <c r="BH311"/>
  <c r="BG311"/>
  <c r="BE311"/>
  <c r="T311"/>
  <c r="R311"/>
  <c r="R310"/>
  <c r="R309"/>
  <c r="P311"/>
  <c r="P310"/>
  <c r="P309"/>
  <c r="BI308"/>
  <c r="BH308"/>
  <c r="BG308"/>
  <c r="BE308"/>
  <c r="T308"/>
  <c r="R308"/>
  <c r="P308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7"/>
  <c r="BH287"/>
  <c r="BG287"/>
  <c r="BE287"/>
  <c r="T287"/>
  <c r="T286"/>
  <c r="R287"/>
  <c r="R286"/>
  <c r="P287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3"/>
  <c r="BH263"/>
  <c r="BG263"/>
  <c r="BE263"/>
  <c r="T263"/>
  <c r="T262"/>
  <c r="R263"/>
  <c r="R262"/>
  <c r="P263"/>
  <c r="P262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T232"/>
  <c r="R233"/>
  <c r="R232"/>
  <c r="P233"/>
  <c r="P232"/>
  <c r="BI230"/>
  <c r="BH230"/>
  <c r="BG230"/>
  <c r="BE230"/>
  <c r="T230"/>
  <c r="R230"/>
  <c r="P230"/>
  <c r="BI219"/>
  <c r="BH219"/>
  <c r="BG219"/>
  <c r="BE219"/>
  <c r="T219"/>
  <c r="R219"/>
  <c r="P219"/>
  <c r="BI209"/>
  <c r="BH209"/>
  <c r="BG209"/>
  <c r="BE209"/>
  <c r="T209"/>
  <c r="R209"/>
  <c r="P209"/>
  <c r="BI202"/>
  <c r="BH202"/>
  <c r="BG202"/>
  <c r="BE202"/>
  <c r="T202"/>
  <c r="R202"/>
  <c r="P202"/>
  <c r="BI193"/>
  <c r="BH193"/>
  <c r="BG193"/>
  <c r="BE193"/>
  <c r="T193"/>
  <c r="R193"/>
  <c r="P193"/>
  <c r="BI191"/>
  <c r="BH191"/>
  <c r="BG191"/>
  <c r="BE191"/>
  <c r="T191"/>
  <c r="R191"/>
  <c r="P191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0"/>
  <c r="BH180"/>
  <c r="BG180"/>
  <c r="BE180"/>
  <c r="T180"/>
  <c r="R180"/>
  <c r="P180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85"/>
  <c i="2" r="T304"/>
  <c r="R304"/>
  <c r="P304"/>
  <c r="BK304"/>
  <c r="J304"/>
  <c r="J112"/>
  <c r="J37"/>
  <c r="J36"/>
  <c i="1" r="AY95"/>
  <c i="2" r="J35"/>
  <c i="1" r="AX95"/>
  <c i="2" r="BI318"/>
  <c r="BH318"/>
  <c r="BG318"/>
  <c r="BE318"/>
  <c r="T318"/>
  <c r="T317"/>
  <c r="R318"/>
  <c r="R317"/>
  <c r="P318"/>
  <c r="P317"/>
  <c r="BI305"/>
  <c r="BH305"/>
  <c r="BG305"/>
  <c r="BE305"/>
  <c r="T305"/>
  <c r="R305"/>
  <c r="P305"/>
  <c r="BI296"/>
  <c r="BH296"/>
  <c r="BG296"/>
  <c r="BE296"/>
  <c r="T296"/>
  <c r="T295"/>
  <c r="R296"/>
  <c r="P296"/>
  <c r="BI287"/>
  <c r="BH287"/>
  <c r="BG287"/>
  <c r="BE287"/>
  <c r="T287"/>
  <c r="R287"/>
  <c r="R286"/>
  <c r="P287"/>
  <c r="P286"/>
  <c r="BI282"/>
  <c r="BH282"/>
  <c r="BG282"/>
  <c r="BE282"/>
  <c r="T282"/>
  <c r="T281"/>
  <c r="R282"/>
  <c r="R281"/>
  <c r="P282"/>
  <c r="P281"/>
  <c r="BI280"/>
  <c r="BH280"/>
  <c r="BG280"/>
  <c r="BE280"/>
  <c r="T280"/>
  <c r="R280"/>
  <c r="P280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T259"/>
  <c r="R260"/>
  <c r="R259"/>
  <c r="P260"/>
  <c r="P259"/>
  <c r="BI258"/>
  <c r="BH258"/>
  <c r="BG258"/>
  <c r="BE258"/>
  <c r="T258"/>
  <c r="R258"/>
  <c r="P258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4"/>
  <c r="BH244"/>
  <c r="BG244"/>
  <c r="BE244"/>
  <c r="T244"/>
  <c r="R244"/>
  <c r="P244"/>
  <c r="BI238"/>
  <c r="BH238"/>
  <c r="BG238"/>
  <c r="BE238"/>
  <c r="T238"/>
  <c r="R238"/>
  <c r="P238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1"/>
  <c r="BH201"/>
  <c r="BG201"/>
  <c r="BE201"/>
  <c r="T201"/>
  <c r="R201"/>
  <c r="P201"/>
  <c r="BI197"/>
  <c r="BH197"/>
  <c r="BG197"/>
  <c r="BE197"/>
  <c r="T197"/>
  <c r="R197"/>
  <c r="P197"/>
  <c r="BI193"/>
  <c r="BH193"/>
  <c r="BG193"/>
  <c r="BE193"/>
  <c r="T193"/>
  <c r="R193"/>
  <c r="P193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123"/>
  <c i="1" r="L90"/>
  <c r="AM90"/>
  <c r="AM89"/>
  <c r="L89"/>
  <c r="AM87"/>
  <c r="L87"/>
  <c r="L85"/>
  <c r="L84"/>
  <c i="2" r="J305"/>
  <c r="BK296"/>
  <c r="BK282"/>
  <c r="BK273"/>
  <c r="J260"/>
  <c r="J257"/>
  <c r="BK253"/>
  <c r="J233"/>
  <c r="BK228"/>
  <c r="BK206"/>
  <c r="BK193"/>
  <c r="J183"/>
  <c r="BK164"/>
  <c r="J162"/>
  <c r="BK305"/>
  <c r="J282"/>
  <c r="BK269"/>
  <c r="BK265"/>
  <c r="J258"/>
  <c r="BK255"/>
  <c r="J253"/>
  <c r="BK231"/>
  <c r="J214"/>
  <c r="BK208"/>
  <c r="J193"/>
  <c r="BK183"/>
  <c r="BK168"/>
  <c r="J145"/>
  <c r="J142"/>
  <c r="J271"/>
  <c r="BK233"/>
  <c r="J206"/>
  <c r="J265"/>
  <c r="BK257"/>
  <c r="J175"/>
  <c r="J168"/>
  <c r="J263"/>
  <c r="BK250"/>
  <c r="J238"/>
  <c r="J275"/>
  <c r="J148"/>
  <c r="J254"/>
  <c r="J216"/>
  <c r="BK216"/>
  <c r="BK214"/>
  <c r="J201"/>
  <c r="J156"/>
  <c r="BK154"/>
  <c r="J136"/>
  <c i="1" r="AS94"/>
  <c i="3" r="J271"/>
  <c r="BK260"/>
  <c r="BK344"/>
  <c r="BK331"/>
  <c r="BK311"/>
  <c r="BK304"/>
  <c r="BK300"/>
  <c r="J290"/>
  <c r="BK285"/>
  <c r="BK277"/>
  <c r="BK274"/>
  <c r="BK268"/>
  <c r="BK267"/>
  <c r="J254"/>
  <c r="BK241"/>
  <c r="BK233"/>
  <c r="J193"/>
  <c r="BK171"/>
  <c r="J331"/>
  <c r="BK313"/>
  <c r="BK303"/>
  <c r="J301"/>
  <c r="BK296"/>
  <c r="J287"/>
  <c r="BK272"/>
  <c r="J263"/>
  <c r="J241"/>
  <c r="J219"/>
  <c r="J191"/>
  <c r="BK185"/>
  <c r="BK169"/>
  <c r="BK167"/>
  <c r="J155"/>
  <c r="BK151"/>
  <c r="J147"/>
  <c r="BK142"/>
  <c r="J140"/>
  <c r="J292"/>
  <c r="J252"/>
  <c r="J184"/>
  <c r="J282"/>
  <c r="J248"/>
  <c r="J230"/>
  <c r="BK140"/>
  <c i="2" r="J139"/>
  <c r="BK267"/>
  <c r="BK162"/>
  <c r="BK145"/>
  <c r="BK156"/>
  <c r="BK142"/>
  <c i="3" r="J277"/>
  <c r="BK245"/>
  <c r="BK322"/>
  <c r="J303"/>
  <c r="J296"/>
  <c r="BK282"/>
  <c r="BK257"/>
  <c r="J238"/>
  <c r="J180"/>
  <c r="BK163"/>
  <c r="BK308"/>
  <c r="BK298"/>
  <c r="BK271"/>
  <c r="J233"/>
  <c r="BK184"/>
  <c r="J167"/>
  <c r="BK153"/>
  <c r="BK147"/>
  <c r="J298"/>
  <c r="BK230"/>
  <c r="J157"/>
  <c r="J235"/>
  <c r="BK239"/>
  <c r="BK161"/>
  <c r="BK146"/>
  <c r="BK301"/>
  <c r="J185"/>
  <c r="BK281"/>
  <c r="J142"/>
  <c i="2" r="J179"/>
  <c r="BK139"/>
  <c r="J154"/>
  <c i="3" r="J308"/>
  <c r="J267"/>
  <c r="J344"/>
  <c r="BK305"/>
  <c r="BK299"/>
  <c r="BK284"/>
  <c r="J260"/>
  <c r="BK248"/>
  <c r="BK219"/>
  <c r="J304"/>
  <c r="BK292"/>
  <c r="J268"/>
  <c r="BK240"/>
  <c r="J187"/>
  <c r="BK165"/>
  <c r="J151"/>
  <c r="BK143"/>
  <c r="BK294"/>
  <c r="BK209"/>
  <c r="J270"/>
  <c r="J209"/>
  <c i="2" r="J160"/>
  <c r="BK148"/>
  <c i="3" r="J300"/>
  <c r="BK157"/>
  <c r="J313"/>
  <c r="J302"/>
  <c r="BK287"/>
  <c r="J272"/>
  <c r="BK250"/>
  <c r="J202"/>
  <c r="J168"/>
  <c r="J305"/>
  <c r="J294"/>
  <c r="J284"/>
  <c r="BK254"/>
  <c r="BK193"/>
  <c r="J171"/>
  <c r="BK155"/>
  <c r="BK149"/>
  <c r="J143"/>
  <c r="J274"/>
  <c r="J161"/>
  <c r="J250"/>
  <c r="BK141"/>
  <c i="2" r="BK318"/>
  <c r="J287"/>
  <c r="BK280"/>
  <c r="BK275"/>
  <c r="BK271"/>
  <c r="BK258"/>
  <c r="J236"/>
  <c r="J231"/>
  <c r="J212"/>
  <c r="BK210"/>
  <c r="BK197"/>
  <c r="J186"/>
  <c r="BK179"/>
  <c r="J318"/>
  <c r="J296"/>
  <c r="BK287"/>
  <c r="J280"/>
  <c r="J267"/>
  <c r="BK263"/>
  <c r="BK254"/>
  <c r="J250"/>
  <c r="BK238"/>
  <c r="J228"/>
  <c r="J210"/>
  <c r="BK201"/>
  <c r="BK186"/>
  <c r="BK177"/>
  <c r="J164"/>
  <c r="BK158"/>
  <c r="BK136"/>
  <c r="BK244"/>
  <c r="J208"/>
  <c r="BK175"/>
  <c r="BK260"/>
  <c r="J244"/>
  <c r="J171"/>
  <c r="BK160"/>
  <c r="J255"/>
  <c r="BK236"/>
  <c r="J177"/>
  <c r="J269"/>
  <c r="J273"/>
  <c r="BK171"/>
  <c r="BK212"/>
  <c r="J197"/>
  <c r="J158"/>
  <c i="3" r="BK252"/>
  <c r="J239"/>
  <c r="BK235"/>
  <c r="BK187"/>
  <c r="J169"/>
  <c r="J322"/>
  <c r="J311"/>
  <c r="BK302"/>
  <c r="J299"/>
  <c r="BK290"/>
  <c r="J285"/>
  <c r="BK270"/>
  <c r="J245"/>
  <c r="BK238"/>
  <c r="BK202"/>
  <c r="BK180"/>
  <c r="BK168"/>
  <c r="J163"/>
  <c r="BK159"/>
  <c r="J153"/>
  <c r="J149"/>
  <c r="J146"/>
  <c r="J141"/>
  <c r="BK139"/>
  <c r="J281"/>
  <c r="J257"/>
  <c r="J165"/>
  <c r="J159"/>
  <c r="BK263"/>
  <c r="J240"/>
  <c r="BK191"/>
  <c r="J139"/>
  <c i="2" l="1" r="P135"/>
  <c r="BK185"/>
  <c r="J185"/>
  <c r="J100"/>
  <c r="T205"/>
  <c r="T230"/>
  <c r="P252"/>
  <c r="BK281"/>
  <c r="J281"/>
  <c r="J108"/>
  <c i="3" r="BK138"/>
  <c r="P179"/>
  <c r="P234"/>
  <c r="R266"/>
  <c i="2" r="BK135"/>
  <c r="R170"/>
  <c r="P205"/>
  <c r="R235"/>
  <c r="BK262"/>
  <c r="J262"/>
  <c r="J107"/>
  <c r="T286"/>
  <c r="T285"/>
  <c i="3" r="T138"/>
  <c r="BK244"/>
  <c r="J244"/>
  <c r="J102"/>
  <c r="T280"/>
  <c i="2" r="BK170"/>
  <c r="J170"/>
  <c r="J99"/>
  <c r="BK205"/>
  <c r="J205"/>
  <c r="J101"/>
  <c r="P235"/>
  <c r="P262"/>
  <c r="P261"/>
  <c i="3" r="BK179"/>
  <c r="J179"/>
  <c r="J99"/>
  <c r="R244"/>
  <c r="P269"/>
  <c r="P280"/>
  <c r="P297"/>
  <c i="2" r="R135"/>
  <c r="T170"/>
  <c r="P185"/>
  <c r="T185"/>
  <c r="BK230"/>
  <c r="J230"/>
  <c r="J102"/>
  <c r="R230"/>
  <c r="T235"/>
  <c r="R252"/>
  <c r="T262"/>
  <c r="T261"/>
  <c r="P295"/>
  <c r="P285"/>
  <c i="3" r="P138"/>
  <c r="R179"/>
  <c r="T234"/>
  <c r="T244"/>
  <c r="BK266"/>
  <c r="J266"/>
  <c r="J104"/>
  <c r="BK269"/>
  <c r="J269"/>
  <c r="J105"/>
  <c r="R269"/>
  <c r="BK280"/>
  <c r="J280"/>
  <c r="J106"/>
  <c r="BK289"/>
  <c r="R289"/>
  <c r="BK297"/>
  <c r="J297"/>
  <c r="J110"/>
  <c r="R297"/>
  <c r="J312"/>
  <c r="J113"/>
  <c i="2" r="T135"/>
  <c r="P170"/>
  <c r="R185"/>
  <c r="R205"/>
  <c r="P230"/>
  <c r="BK235"/>
  <c r="J235"/>
  <c r="J103"/>
  <c r="BK252"/>
  <c r="J252"/>
  <c r="J104"/>
  <c r="T252"/>
  <c r="R262"/>
  <c r="R261"/>
  <c r="R295"/>
  <c r="R285"/>
  <c i="3" r="R138"/>
  <c r="R137"/>
  <c r="T179"/>
  <c r="BK234"/>
  <c r="J234"/>
  <c r="J101"/>
  <c r="R234"/>
  <c r="P244"/>
  <c r="P266"/>
  <c r="T266"/>
  <c r="T269"/>
  <c r="R280"/>
  <c r="P289"/>
  <c r="P288"/>
  <c r="T289"/>
  <c r="T297"/>
  <c r="T310"/>
  <c r="T309"/>
  <c r="BK232"/>
  <c r="J232"/>
  <c r="J100"/>
  <c i="2" r="BK259"/>
  <c r="J259"/>
  <c r="J105"/>
  <c r="BK286"/>
  <c r="J286"/>
  <c r="J110"/>
  <c r="BK295"/>
  <c r="J295"/>
  <c r="J111"/>
  <c i="3" r="BK286"/>
  <c r="J286"/>
  <c r="J107"/>
  <c r="BK321"/>
  <c r="J321"/>
  <c r="J114"/>
  <c i="2" r="BK317"/>
  <c r="J317"/>
  <c r="J113"/>
  <c i="3" r="BK262"/>
  <c r="J262"/>
  <c r="J103"/>
  <c r="BK310"/>
  <c r="BK330"/>
  <c r="J330"/>
  <c r="J115"/>
  <c r="BK343"/>
  <c r="J343"/>
  <c r="J116"/>
  <c i="2" r="J135"/>
  <c r="J98"/>
  <c r="BK261"/>
  <c r="J261"/>
  <c r="J106"/>
  <c i="3" r="F92"/>
  <c r="E126"/>
  <c r="J130"/>
  <c r="BF139"/>
  <c r="BF241"/>
  <c r="BF257"/>
  <c r="BF296"/>
  <c r="BF193"/>
  <c r="BF233"/>
  <c r="BF263"/>
  <c r="BF270"/>
  <c r="BF284"/>
  <c r="BF305"/>
  <c r="BF140"/>
  <c r="BF141"/>
  <c r="BF142"/>
  <c r="BF143"/>
  <c r="BF146"/>
  <c r="BF147"/>
  <c r="BF149"/>
  <c r="BF151"/>
  <c r="BF153"/>
  <c r="BF155"/>
  <c r="BF159"/>
  <c r="BF185"/>
  <c r="BF202"/>
  <c r="BF209"/>
  <c r="BF230"/>
  <c r="BF240"/>
  <c r="BF250"/>
  <c r="BF252"/>
  <c r="BF254"/>
  <c r="BF267"/>
  <c r="BF277"/>
  <c r="BF282"/>
  <c r="BF285"/>
  <c r="BF290"/>
  <c r="BF292"/>
  <c r="BF299"/>
  <c r="BF311"/>
  <c r="BF157"/>
  <c r="BF167"/>
  <c r="BF169"/>
  <c r="BF180"/>
  <c r="BF184"/>
  <c r="BF219"/>
  <c r="BF235"/>
  <c r="BF238"/>
  <c r="BF245"/>
  <c r="BF248"/>
  <c r="BF260"/>
  <c r="BF268"/>
  <c r="BF271"/>
  <c r="BF272"/>
  <c r="BF274"/>
  <c r="BF281"/>
  <c r="BF294"/>
  <c r="BF300"/>
  <c r="BF302"/>
  <c r="BF304"/>
  <c r="BF308"/>
  <c r="BF313"/>
  <c r="BF322"/>
  <c r="BF344"/>
  <c r="BF161"/>
  <c r="BF163"/>
  <c r="BF165"/>
  <c r="BF168"/>
  <c r="BF171"/>
  <c r="BF187"/>
  <c r="BF191"/>
  <c r="BF239"/>
  <c r="BF287"/>
  <c r="BF298"/>
  <c r="BF301"/>
  <c r="BF303"/>
  <c r="BF331"/>
  <c i="2" r="J89"/>
  <c r="BF139"/>
  <c r="BF142"/>
  <c r="BF148"/>
  <c r="BF154"/>
  <c r="BF158"/>
  <c r="BF160"/>
  <c r="BF136"/>
  <c r="BF156"/>
  <c r="BF183"/>
  <c r="BF206"/>
  <c r="BF238"/>
  <c r="BF253"/>
  <c r="BF177"/>
  <c r="BF193"/>
  <c r="BF208"/>
  <c r="BF233"/>
  <c r="BF260"/>
  <c r="BF263"/>
  <c r="F130"/>
  <c r="BF265"/>
  <c r="BF280"/>
  <c r="BF282"/>
  <c r="BF305"/>
  <c r="BF186"/>
  <c r="BF201"/>
  <c r="BF216"/>
  <c r="BF269"/>
  <c r="BF197"/>
  <c r="BF168"/>
  <c r="BF212"/>
  <c r="BF214"/>
  <c r="BF254"/>
  <c r="BF255"/>
  <c r="BF258"/>
  <c r="BF267"/>
  <c r="BF171"/>
  <c r="BF175"/>
  <c r="BF228"/>
  <c r="BF236"/>
  <c r="BF250"/>
  <c r="BF296"/>
  <c r="E85"/>
  <c r="BF145"/>
  <c r="BF162"/>
  <c r="BF164"/>
  <c r="BF179"/>
  <c r="BF210"/>
  <c r="BF231"/>
  <c r="BF244"/>
  <c r="BF257"/>
  <c r="BF271"/>
  <c r="BF273"/>
  <c r="BF275"/>
  <c r="BF287"/>
  <c r="BF318"/>
  <c r="F33"/>
  <c i="1" r="AZ95"/>
  <c i="2" r="F37"/>
  <c i="1" r="BD95"/>
  <c i="3" r="F36"/>
  <c i="1" r="BC96"/>
  <c i="2" r="F35"/>
  <c i="1" r="BB95"/>
  <c i="3" r="F33"/>
  <c i="1" r="AZ96"/>
  <c i="3" r="J33"/>
  <c i="1" r="AV96"/>
  <c i="2" r="F36"/>
  <c i="1" r="BC95"/>
  <c i="3" r="F35"/>
  <c i="1" r="BB96"/>
  <c i="2" r="J33"/>
  <c i="1" r="AV95"/>
  <c i="3" r="F37"/>
  <c i="1" r="BD96"/>
  <c i="3" l="1" r="BK309"/>
  <c r="J309"/>
  <c r="J111"/>
  <c r="T288"/>
  <c r="R288"/>
  <c r="R136"/>
  <c i="2" r="BK134"/>
  <c r="J134"/>
  <c r="J97"/>
  <c i="3" r="BK137"/>
  <c r="BK136"/>
  <c r="J136"/>
  <c r="J96"/>
  <c i="2" r="T134"/>
  <c r="T133"/>
  <c i="3" r="BK288"/>
  <c r="J288"/>
  <c r="J108"/>
  <c r="P137"/>
  <c r="P136"/>
  <c i="1" r="AU96"/>
  <c i="2" r="R134"/>
  <c r="R133"/>
  <c i="3" r="T137"/>
  <c r="T136"/>
  <c i="2" r="P134"/>
  <c r="P133"/>
  <c i="1" r="AU95"/>
  <c i="3" r="J138"/>
  <c r="J98"/>
  <c r="J289"/>
  <c r="J109"/>
  <c r="J310"/>
  <c r="J112"/>
  <c i="2" r="BK285"/>
  <c r="J285"/>
  <c r="J109"/>
  <c r="BK133"/>
  <c r="J133"/>
  <c r="J96"/>
  <c i="1" r="BC94"/>
  <c r="AY94"/>
  <c i="3" r="J34"/>
  <c i="1" r="AW96"/>
  <c r="AT96"/>
  <c i="2" r="F34"/>
  <c i="1" r="BA95"/>
  <c r="AZ94"/>
  <c r="W29"/>
  <c i="3" r="F34"/>
  <c i="1" r="BA96"/>
  <c r="BD94"/>
  <c r="W33"/>
  <c r="BB94"/>
  <c r="W31"/>
  <c i="2" r="J34"/>
  <c i="1" r="AW95"/>
  <c r="AT95"/>
  <c i="3" l="1" r="J137"/>
  <c r="J97"/>
  <c i="1" r="AU94"/>
  <c r="BA94"/>
  <c r="W30"/>
  <c i="3" r="J30"/>
  <c i="1" r="AG96"/>
  <c r="AV94"/>
  <c r="AK29"/>
  <c r="AX94"/>
  <c r="W32"/>
  <c i="2" r="J30"/>
  <c i="1" r="AG95"/>
  <c r="AG94"/>
  <c r="AK26"/>
  <c i="3" l="1" r="J39"/>
  <c i="2" r="J39"/>
  <c i="1" r="AN95"/>
  <c r="AN9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<sst xmlns="http://schemas.openxmlformats.org/spreadsheetml/2006/main">
  <si>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</si>
  <si>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</si>
  <si>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</si>
  <si>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</si>
  <si>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</si>
  <si>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{50fef29e-031a-46fe-a130-b89412a5f562}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</si>
  <si>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</si>
  <si>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</si>
  <si>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</si>
  <si>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</si>
  <si>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</si>
  <si>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</si>
  <si>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</si>
  <si>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</si>
  <si>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</si>
  <si>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</si>
  <si>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</si>
  <si>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a a rekonstrukce oplocení bytového domu Šultysova 905/26</t>
  </si>
  <si>
    <t>KSO:</t>
  </si>
  <si>
    <t>CC-CZ:</t>
  </si>
  <si>
    <t>Místo:</t>
  </si>
  <si>
    <t>Šultysova 905/26, Břevnov, 16900 Praha</t>
  </si>
  <si>
    <t>Datum:</t>
  </si>
  <si>
    <t>14. 8. 2023</t>
  </si>
  <si>
    <t>Zadavatel:</t>
  </si>
  <si>
    <t>IČ:</t>
  </si>
  <si>
    <t>Městská část Praha 6, 160 00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</si>
  <si>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</si>
  <si>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</si>
  <si>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</si>
  <si>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</si>
  <si>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</si>
  <si>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</si>
  <si>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</si>
  <si>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</si>
  <si>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</si>
  <si>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</si>
  <si>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</si>
  <si>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</si>
  <si>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</si>
  <si>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</si>
  <si>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</si>
  <si>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</si>
  <si>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</si>
  <si>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</si>
  <si>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</si>
  <si>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</si>
  <si>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</si>
  <si>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</si>
  <si>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</si>
  <si>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</si>
  <si>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</si>
  <si>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</si>
  <si>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</si>
  <si>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</si>
  <si>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</si>
  <si>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</si>
  <si>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</si>
  <si>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</si>
  <si>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</si>
  <si>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</si>
  <si>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</si>
  <si>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</si>
  <si>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</si>
  <si>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</si>
  <si>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</si>
  <si>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</si>
  <si>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</si>
  <si>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</si>
  <si>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</si>
  <si>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</si>
  <si>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</si>
  <si>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</si>
  <si>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</si>
  <si>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</si>
  <si>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</si>
  <si>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</si>
  <si>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</si>
  <si>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</si>
  <si>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</si>
  <si>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</si>
  <si>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</si>
  <si>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Sanace</t>
  </si>
  <si>
    <t>STA</t>
  </si>
  <si>
    <t>1</t>
  </si>
  <si>
    <t>{60ebe362-6572-42f8-bd39-4e66c2fed77c}</t>
  </si>
  <si>
    <t>SO.03</t>
  </si>
  <si>
    <t>Oplocení</t>
  </si>
  <si>
    <t>{140985eb-ef20-40a7-b053-1644e7f654a5}</t>
  </si>
  <si>
    <t>O1</t>
  </si>
  <si>
    <t>skladba O1</t>
  </si>
  <si>
    <t>36,06</t>
  </si>
  <si>
    <t>2</t>
  </si>
  <si>
    <t>O2</t>
  </si>
  <si>
    <t>skladba O2</t>
  </si>
  <si>
    <t>80</t>
  </si>
  <si>
    <t>KRYCÍ LIST SOUPISU PRACÍ</t>
  </si>
  <si>
    <t>oa</t>
  </si>
  <si>
    <t>atika -exterier z obou stran</t>
  </si>
  <si>
    <t>112,736</t>
  </si>
  <si>
    <t>3</t>
  </si>
  <si>
    <t>odvz</t>
  </si>
  <si>
    <t>odvoz</t>
  </si>
  <si>
    <t>9,379</t>
  </si>
  <si>
    <t>om</t>
  </si>
  <si>
    <t>omítka vnější</t>
  </si>
  <si>
    <t>ov</t>
  </si>
  <si>
    <t>omítka vnitřní</t>
  </si>
  <si>
    <t>12</t>
  </si>
  <si>
    <t>Objekt:</t>
  </si>
  <si>
    <t>sv</t>
  </si>
  <si>
    <t>stěna vnitřní</t>
  </si>
  <si>
    <t>4,5</t>
  </si>
  <si>
    <t>SO.01 - Sanace</t>
  </si>
  <si>
    <t>zatepl</t>
  </si>
  <si>
    <t>zateplení</t>
  </si>
  <si>
    <t>23,82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</si>
  <si>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</si>
  <si>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</si>
  <si>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</si>
  <si>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</si>
  <si>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</si>
  <si>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</si>
  <si>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</si>
  <si>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</si>
  <si>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</si>
  <si>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</si>
  <si>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</si>
  <si>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</si>
  <si>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</si>
  <si>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</si>
  <si>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</si>
  <si>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</si>
  <si>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</si>
  <si>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</si>
  <si>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</si>
  <si>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</si>
  <si>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</si>
  <si>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</si>
  <si>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</si>
  <si>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</si>
  <si>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</si>
  <si>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</si>
  <si>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</si>
  <si>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</si>
  <si>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</si>
  <si>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</si>
  <si>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</si>
  <si>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</si>
  <si>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</si>
  <si>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</si>
  <si>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</si>
  <si>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</si>
  <si>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</si>
  <si>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</si>
  <si>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</si>
  <si>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</si>
  <si>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</si>
  <si>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</si>
  <si>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</si>
  <si>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</si>
  <si>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772302867</t>
  </si>
  <si>
    <t>VV</t>
  </si>
  <si>
    <t>okapový chodník</t>
  </si>
  <si>
    <t>(3,5+2,7+3,8+2,1+4,8+3,3)*0,5</t>
  </si>
  <si>
    <t>113106123</t>
  </si>
  <si>
    <t>Rozebrání dlažeb ze zámkových dlaždic komunikací pro pěší ručně</t>
  </si>
  <si>
    <t>-859261821</t>
  </si>
  <si>
    <t>původní dlažba</t>
  </si>
  <si>
    <t>19,708</t>
  </si>
  <si>
    <t>113107123</t>
  </si>
  <si>
    <t>Odstranění podkladu z kameniva drceného tl přes 200 do 300 mm ručně</t>
  </si>
  <si>
    <t>-1794266559</t>
  </si>
  <si>
    <t>podkklad,-kamenivo, zemina</t>
  </si>
  <si>
    <t>113107131r</t>
  </si>
  <si>
    <t xml:space="preserve">Demontáž schodů  venkovních</t>
  </si>
  <si>
    <t>kpl</t>
  </si>
  <si>
    <t>-106515238</t>
  </si>
  <si>
    <t>schody výcohdní strany</t>
  </si>
  <si>
    <t>7</t>
  </si>
  <si>
    <t>5</t>
  </si>
  <si>
    <t>122211101</t>
  </si>
  <si>
    <t>Odkopávky a prokopávky v hornině třídy těžitelnosti I, skupiny 3 ručně</t>
  </si>
  <si>
    <t>m3</t>
  </si>
  <si>
    <t>1239351766</t>
  </si>
  <si>
    <t xml:space="preserve"> dle výkresu  SUL_DPS_D.1.1_800_00, SUL_DPS_D.1.1_201_00, SUL_DPS_D.1.1_099_00, SUL_DPS_D.1.1_101_00</t>
  </si>
  <si>
    <t>zámkovou dlažbou pod okapovým chodníkem (zemina+podsyp předpoklad), zásyp bude proveden bez skladby nového povchu(tem v SO03)</t>
  </si>
  <si>
    <t>19,708*0,94*1</t>
  </si>
  <si>
    <t>20,2*0,94*1</t>
  </si>
  <si>
    <t>Součet</t>
  </si>
  <si>
    <t>6</t>
  </si>
  <si>
    <t>162211311</t>
  </si>
  <si>
    <t>Vodorovné přemístění výkopku z horniny třídy těžitelnosti I skupiny 1 až 3 stavebním kolečkem do 10 m</t>
  </si>
  <si>
    <t>1778542858</t>
  </si>
  <si>
    <t>162211319</t>
  </si>
  <si>
    <t>Příplatek k vodorovnému přemístění výkopku z horniny třídy těžitelnosti I skupiny 1 až 3 stavebním kolečkem za každých dalších 10 m</t>
  </si>
  <si>
    <t>923381881</t>
  </si>
  <si>
    <t>8</t>
  </si>
  <si>
    <t>162751117</t>
  </si>
  <si>
    <t>Vodorovné přemístění přes 9 000 do 10000 m výkopku/sypaniny z horniny třídy těžitelnosti I skupiny 1 až 3</t>
  </si>
  <si>
    <t>-1519639942</t>
  </si>
  <si>
    <t>37,514-28,135</t>
  </si>
  <si>
    <t>9</t>
  </si>
  <si>
    <t>167151101</t>
  </si>
  <si>
    <t>Nakládání výkopku z hornin třídy těžitelnosti I skupiny 1 až 3 do 100 m3</t>
  </si>
  <si>
    <t>1550320369</t>
  </si>
  <si>
    <t>10</t>
  </si>
  <si>
    <t>171201231</t>
  </si>
  <si>
    <t>Poplatek za uložení zeminy a kamení na recyklační skládce (skládkovné) kód odpadu 17 05 04</t>
  </si>
  <si>
    <t>t</t>
  </si>
  <si>
    <t>-387094402</t>
  </si>
  <si>
    <t>odvz*1,8</t>
  </si>
  <si>
    <t>11</t>
  </si>
  <si>
    <t>174111101</t>
  </si>
  <si>
    <t>Zásyp jam, šachet rýh nebo kolem objektů sypaninou se zhutněním ručně</t>
  </si>
  <si>
    <t>820121017</t>
  </si>
  <si>
    <t>19,708*0,94*0,75</t>
  </si>
  <si>
    <t>20,2*0,94*0,75</t>
  </si>
  <si>
    <t>181912112</t>
  </si>
  <si>
    <t>Úprava pláně v hornině třídy těžitelnosti I skupiny 3 se zhutněním ručně</t>
  </si>
  <si>
    <t>2133321110</t>
  </si>
  <si>
    <t>19,708+10,1</t>
  </si>
  <si>
    <t>Zakládání</t>
  </si>
  <si>
    <t>13</t>
  </si>
  <si>
    <t>212755215</t>
  </si>
  <si>
    <t>Trativody z drenážních trubek plastových flexibilních D 125 mm bez lože</t>
  </si>
  <si>
    <t>m</t>
  </si>
  <si>
    <t>345915175</t>
  </si>
  <si>
    <t>7,56"východ</t>
  </si>
  <si>
    <t>(2,5+2,75+3,99+2,1+4,78+0,48+3,35+0,5+0,54+1,13+2,74+2,66)"celá délka v zahradě na západě bez časti provadějící v SO03</t>
  </si>
  <si>
    <t>14</t>
  </si>
  <si>
    <t>213141131</t>
  </si>
  <si>
    <t>Zřízení vrstvy z geotextilie ve sklonu přes 1:2 do 1:1 š do 3 m</t>
  </si>
  <si>
    <t>1251454283</t>
  </si>
  <si>
    <t>M</t>
  </si>
  <si>
    <t>69311081</t>
  </si>
  <si>
    <t>geotextilie netkaná separační, ochranná, filtrační, drenážní PES 300g/m2</t>
  </si>
  <si>
    <t>513624633</t>
  </si>
  <si>
    <t>36,06*1,1845 "Přepočtené koeficientem množství</t>
  </si>
  <si>
    <t>16</t>
  </si>
  <si>
    <t>214500211</t>
  </si>
  <si>
    <t>Zřízení výplně rýh s drenážním potrubím do DN 200 štěrkopískem v přes 300 do 550 mm</t>
  </si>
  <si>
    <t>458468583</t>
  </si>
  <si>
    <t>(2,5+2,75+3,99+2,1+4,78+0,48+3,35+0,5+0,54+1,13+2,74+2,66)"celá délka v zahradě na západě</t>
  </si>
  <si>
    <t>17</t>
  </si>
  <si>
    <t>58333651</t>
  </si>
  <si>
    <t>kamenivo těžené hrubé frakce 8/16</t>
  </si>
  <si>
    <t>-782270735</t>
  </si>
  <si>
    <t>35,08*0,45*0,6*2</t>
  </si>
  <si>
    <t>Svislé a kompletní konstrukce</t>
  </si>
  <si>
    <t>18</t>
  </si>
  <si>
    <t>319202214</t>
  </si>
  <si>
    <t>Dodatečná izolace zdiva tl přes 450 do 600 mm beztlakou injektáží silikonovou mikroemulzí</t>
  </si>
  <si>
    <t>481886566</t>
  </si>
  <si>
    <t>ODOROVNÉ ODIZOLOVÁNÍ ZDIVA PROTI VZLÍNAJÍCÍ VLHKOSTIBEZTLAKOVOU CHEMICKOU INJEKTÁŽÍ CIHLOVÉHO ZDIVA NABÁZI SILAN-SILOXAN S MIN. OBSAHEM ÚČINNÉ LÁTKY</t>
  </si>
  <si>
    <t xml:space="preserve"> 80%. VRTY O PRŮMĚRU 14 mm PO OSOVÉ VZDÁLENOSTI MAX. 120 mm.UZAVŘENÍ VRTŮ CEM. TMELEM</t>
  </si>
  <si>
    <t>(64+36+32+37+20+20+38+32+36)*0,6"1.PP</t>
  </si>
  <si>
    <t>(52+76)*0,6"1.NP</t>
  </si>
  <si>
    <t>(95)*0,6*6"1.NP ul. Šultysova</t>
  </si>
  <si>
    <t>19</t>
  </si>
  <si>
    <t>319202215</t>
  </si>
  <si>
    <t>Dodatečná izolace zdiva tl přes 600 do 900 mm beztlakou injektáží silikonovou mikroemulzí</t>
  </si>
  <si>
    <t>-667841966</t>
  </si>
  <si>
    <t>47*0,7"1.PP</t>
  </si>
  <si>
    <t>20</t>
  </si>
  <si>
    <t>319202216</t>
  </si>
  <si>
    <t>Dodatečná izolace zdiva tl přes 900 do 1200 mm beztlakou injektáží silikonovou mikroemulzí</t>
  </si>
  <si>
    <t>-695914343</t>
  </si>
  <si>
    <t>3*1"svisle</t>
  </si>
  <si>
    <t>3192022r</t>
  </si>
  <si>
    <t xml:space="preserve">Dodatečná izolace zdiva  injektáží roztokem -vertikální</t>
  </si>
  <si>
    <t>-407285110</t>
  </si>
  <si>
    <t>9,7*4+(3,66*2+0,5*2)*1,7</t>
  </si>
  <si>
    <t>(2,64+2,53+0,28+1+1,06+0,55+1,71+0,36+0,32*3+2,71+2,63+0,32)*1+(6,16+1)*2,96</t>
  </si>
  <si>
    <t>Úpravy povrchů, podlahy a osazování výplní</t>
  </si>
  <si>
    <t>22</t>
  </si>
  <si>
    <t>612125100</t>
  </si>
  <si>
    <t>Vyplnění spár vápennou maltou vnitřních stěn z cihel</t>
  </si>
  <si>
    <t>-1677872319</t>
  </si>
  <si>
    <t>ss"stěny 1.PP</t>
  </si>
  <si>
    <t>23</t>
  </si>
  <si>
    <t>612131151</t>
  </si>
  <si>
    <t>Sanační postřik vnitřních stěn nanášený celoplošně ručně</t>
  </si>
  <si>
    <t>1262750164</t>
  </si>
  <si>
    <t>24</t>
  </si>
  <si>
    <t>612325131</t>
  </si>
  <si>
    <t>Omítka sanační jádrová vnitřních stěn nanášená ručně</t>
  </si>
  <si>
    <t>-299078894</t>
  </si>
  <si>
    <t>25</t>
  </si>
  <si>
    <t>612325191</t>
  </si>
  <si>
    <t>Příplatek k sanační jádrové omítce vnitřních stěn za každých dalších 5 mm tloušťky přes 15 mm ručně</t>
  </si>
  <si>
    <t>-1045933060</t>
  </si>
  <si>
    <t>ov*3</t>
  </si>
  <si>
    <t>26</t>
  </si>
  <si>
    <t>612328131</t>
  </si>
  <si>
    <t>Potažení vnitřních stěn sanačním štukem tloušťky do 3 mm</t>
  </si>
  <si>
    <t>1642698001</t>
  </si>
  <si>
    <t>27</t>
  </si>
  <si>
    <t>622325109</t>
  </si>
  <si>
    <t>Oprava vnější vápenocementové hladké omítky složitosti 1 stěn v rozsahu přes 80 do 100 %</t>
  </si>
  <si>
    <t>1754497796</t>
  </si>
  <si>
    <t>dle skladby O1 -vyrovnání zdiva maltou s vodotěsnící přísadou</t>
  </si>
  <si>
    <t>7,56*1"východ</t>
  </si>
  <si>
    <t>(3,6+2,7+3,8+2,1+4,1+2,1+3,8+2,8+3,5)*1" západ</t>
  </si>
  <si>
    <t>Mezisoučet</t>
  </si>
  <si>
    <t>dle skladby O2 -vyrovnání zdiva maltou s vodotěsnící přísadou</t>
  </si>
  <si>
    <t>8"východ</t>
  </si>
  <si>
    <t>30"západ</t>
  </si>
  <si>
    <t>30"sever</t>
  </si>
  <si>
    <t>12"jih</t>
  </si>
  <si>
    <t>28</t>
  </si>
  <si>
    <t>629995101</t>
  </si>
  <si>
    <t>Očištění vnějších ploch tlakovou vodou</t>
  </si>
  <si>
    <t>-1689025000</t>
  </si>
  <si>
    <t>oa+zatepl</t>
  </si>
  <si>
    <t>Trubní vedení</t>
  </si>
  <si>
    <t>29</t>
  </si>
  <si>
    <t>895270012</t>
  </si>
  <si>
    <t>Proplachovací a kontrolní šachta z PVC-U vnější průměr 315 mm pro drenáže budov bez lapače písku užitné výšky 650 mm</t>
  </si>
  <si>
    <t>kus</t>
  </si>
  <si>
    <t>285855313</t>
  </si>
  <si>
    <t>1+5</t>
  </si>
  <si>
    <t>30</t>
  </si>
  <si>
    <t>895270031</t>
  </si>
  <si>
    <t>Proplachovací a kontrolní šachta z PVC-U vnější průměr 315 mm pro drenáže budov redukce DN 200/100-150</t>
  </si>
  <si>
    <t>2078649524</t>
  </si>
  <si>
    <t>5+1</t>
  </si>
  <si>
    <t>Ostatní konstrukce a práce, bourání</t>
  </si>
  <si>
    <t>31</t>
  </si>
  <si>
    <t>977131114</t>
  </si>
  <si>
    <t>Vrty příklepovými vrtáky D 14 mm do cihelného zdiva nebo prostého betonu</t>
  </si>
  <si>
    <t>-1440325806</t>
  </si>
  <si>
    <t>607,8+32,9+3</t>
  </si>
  <si>
    <t>32</t>
  </si>
  <si>
    <t>978013191</t>
  </si>
  <si>
    <t>Otlučení (osekání) vnitřní vápenné nebo vápenocementové omítky stěn v rozsahu přes 50 do 100 %</t>
  </si>
  <si>
    <t>-1999589243</t>
  </si>
  <si>
    <t xml:space="preserve">dle výkresu  SUL_DPS_D.1.1_201_00  a SUL_DPS_D.1.1_101_00</t>
  </si>
  <si>
    <t>12"1.NP</t>
  </si>
  <si>
    <t xml:space="preserve">dle výkresu SUL_DPS_D.1.1_201_00  a SUL_DPS_D.1.1_099_00</t>
  </si>
  <si>
    <t>ss</t>
  </si>
  <si>
    <t>(6,1*2+5,85*2+2,87+3,6*2+5,85*2+4,95*2+1,24*2+2,95+3+2,22*2+2,98*2+2,22*2+1,81*2+0,48*2+1,7*2+2,32+1,78+1,5+1,4*2)*2,5+8,5</t>
  </si>
  <si>
    <t>33</t>
  </si>
  <si>
    <t>978015391</t>
  </si>
  <si>
    <t>Otlučení (osekání) vnější vápenné nebo vápenocementové omítky stupně členitosti 1 a 2 v rozsahu přes 80 do 100 %</t>
  </si>
  <si>
    <t>511325767</t>
  </si>
  <si>
    <t>30"severní</t>
  </si>
  <si>
    <t>12"jižní</t>
  </si>
  <si>
    <t>8"východní</t>
  </si>
  <si>
    <t>30"západní</t>
  </si>
  <si>
    <t>34</t>
  </si>
  <si>
    <t>985131311</t>
  </si>
  <si>
    <t>Ruční dočištění ploch stěn, rubu kleneb a podlah ocelových kartáči</t>
  </si>
  <si>
    <t>-2024954163</t>
  </si>
  <si>
    <t>om+ov+sv</t>
  </si>
  <si>
    <t>997</t>
  </si>
  <si>
    <t>Přesun sutě</t>
  </si>
  <si>
    <t>35</t>
  </si>
  <si>
    <t>997006511</t>
  </si>
  <si>
    <t>Vodorovná doprava suti s naložením a složením na skládku do 100 m</t>
  </si>
  <si>
    <t>302291894</t>
  </si>
  <si>
    <t>36</t>
  </si>
  <si>
    <t>997006512</t>
  </si>
  <si>
    <t>Vodorovné doprava suti s naložením a složením na skládku přes 100 m do 1 km</t>
  </si>
  <si>
    <t>-2123063404</t>
  </si>
  <si>
    <t>37</t>
  </si>
  <si>
    <t>997006519</t>
  </si>
  <si>
    <t>Příplatek k vodorovnému přemístění suti na skládku ZKD 1 km přes 1 km</t>
  </si>
  <si>
    <t>-2024944547</t>
  </si>
  <si>
    <t>35,134*19 'Přepočtené koeficientem množství</t>
  </si>
  <si>
    <t>38</t>
  </si>
  <si>
    <t>997006551</t>
  </si>
  <si>
    <t>Hrubé urovnání suti na skládce bez zhutnění</t>
  </si>
  <si>
    <t>490202290</t>
  </si>
  <si>
    <t>39</t>
  </si>
  <si>
    <t>997013871</t>
  </si>
  <si>
    <t xml:space="preserve">Poplatek za uložení stavebního odpadu na recyklační skládce (skládkovné) směsného stavebního a demoličního kód odpadu  17 09 04</t>
  </si>
  <si>
    <t>1101742372</t>
  </si>
  <si>
    <t>998</t>
  </si>
  <si>
    <t>Přesun hmot</t>
  </si>
  <si>
    <t>40</t>
  </si>
  <si>
    <t>998017001</t>
  </si>
  <si>
    <t>Přesun hmot s omezením mechanizace pro budovy v do 6 m</t>
  </si>
  <si>
    <t>-1618804883</t>
  </si>
  <si>
    <t>PSV</t>
  </si>
  <si>
    <t>Práce a dodávky PSV</t>
  </si>
  <si>
    <t>711</t>
  </si>
  <si>
    <t>Izolace proti vodě, vlhkosti a plynům</t>
  </si>
  <si>
    <t>41</t>
  </si>
  <si>
    <t>711112002</t>
  </si>
  <si>
    <t>Provedení izolace proti zemní vlhkosti svislé za studena lakem asfaltovým</t>
  </si>
  <si>
    <t>-1310293012</t>
  </si>
  <si>
    <t>42</t>
  </si>
  <si>
    <t>11163152</t>
  </si>
  <si>
    <t>lak hydroizolační asfaltový</t>
  </si>
  <si>
    <t>1418957657</t>
  </si>
  <si>
    <t>36,06*0,00035 "Přepočtené koeficientem množství</t>
  </si>
  <si>
    <t>43</t>
  </si>
  <si>
    <t>711142559</t>
  </si>
  <si>
    <t>Provedení izolace proti zemní vlhkosti pásy přitavením svislé NAIP</t>
  </si>
  <si>
    <t>799499052</t>
  </si>
  <si>
    <t>44</t>
  </si>
  <si>
    <t>62855001</t>
  </si>
  <si>
    <t>pás asfaltový natavitelný modifikovaný SBS tl 4,0mm s vložkou z polyesterové rohože a spalitelnou PE fólií nebo jemnozrnným minerálním posypem na horním povrchu</t>
  </si>
  <si>
    <t>730355175</t>
  </si>
  <si>
    <t>36,06*1,15 "Přepočtené koeficientem množství</t>
  </si>
  <si>
    <t>45</t>
  </si>
  <si>
    <t>711161273</t>
  </si>
  <si>
    <t>Provedení izolace proti zemní vlhkosti svislé z nopové fólie</t>
  </si>
  <si>
    <t>-1365156333</t>
  </si>
  <si>
    <t>46</t>
  </si>
  <si>
    <t>28323005</t>
  </si>
  <si>
    <t>fólie profilovaná (nopová) drenážní HDPE s výškou nopů 8mm</t>
  </si>
  <si>
    <t>-622185318</t>
  </si>
  <si>
    <t>36,06*1,221 "Přepočtené koeficientem množství</t>
  </si>
  <si>
    <t>47</t>
  </si>
  <si>
    <t>711161384</t>
  </si>
  <si>
    <t>Izolace proti zemní vlhkosti nopovou fólií ukončení provětrávací lištou</t>
  </si>
  <si>
    <t>1836204052</t>
  </si>
  <si>
    <t>ze skladby O1, dle det.01-02</t>
  </si>
  <si>
    <t>(3,6+2,7+3,8+2,1+4,1+2,1+3,8+2,8+3,5)" západ</t>
  </si>
  <si>
    <t>48</t>
  </si>
  <si>
    <t>998711201</t>
  </si>
  <si>
    <t>Přesun hmot procentní pro izolace proti vodě, vlhkosti a plynům v objektech v do 6 m</t>
  </si>
  <si>
    <t>%</t>
  </si>
  <si>
    <t>-550645849</t>
  </si>
  <si>
    <t>766</t>
  </si>
  <si>
    <t>Konstrukce truhlářské</t>
  </si>
  <si>
    <t>49</t>
  </si>
  <si>
    <t>766111820</t>
  </si>
  <si>
    <t>Demontáž truhlářských stěn dřevěných plných</t>
  </si>
  <si>
    <t>-311073163</t>
  </si>
  <si>
    <t xml:space="preserve">demontáž dřevěného obložení dle výkresu  SUL_DPS_D.1.1_201_00</t>
  </si>
  <si>
    <t>VRN</t>
  </si>
  <si>
    <t>Vedlejší rozpočtové náklady</t>
  </si>
  <si>
    <t>VRN3</t>
  </si>
  <si>
    <t>Zařízení staveniště</t>
  </si>
  <si>
    <t>50</t>
  </si>
  <si>
    <t>030001000</t>
  </si>
  <si>
    <t>soubor</t>
  </si>
  <si>
    <t>1664266898</t>
  </si>
  <si>
    <t>Náklady na zařízení staveniště zahrnují:</t>
  </si>
  <si>
    <t xml:space="preserve">    související (přípravné) práce,</t>
  </si>
  <si>
    <t xml:space="preserve">    vybavení staveniště,</t>
  </si>
  <si>
    <t xml:space="preserve">    připojení na inženýrské sítě včetně nákladů na energie,</t>
  </si>
  <si>
    <t xml:space="preserve">    zabezpečení staveniště,</t>
  </si>
  <si>
    <t xml:space="preserve">    zrušení zařízení staveniště</t>
  </si>
  <si>
    <t>VRN6</t>
  </si>
  <si>
    <t>Územní vlivy</t>
  </si>
  <si>
    <t>51</t>
  </si>
  <si>
    <t>060001000</t>
  </si>
  <si>
    <t>594494920</t>
  </si>
  <si>
    <t>Jedná se o náklady ovlivněné umístěním staveniště. Jsou to:</t>
  </si>
  <si>
    <t xml:space="preserve">    vlivy klimatických podmínek,</t>
  </si>
  <si>
    <t xml:space="preserve">    ztížené dopravní podmínky,</t>
  </si>
  <si>
    <t xml:space="preserve">    práce na těžce přístupných místech,</t>
  </si>
  <si>
    <t xml:space="preserve">    práce ve zdraví škodlivém prostředí,</t>
  </si>
  <si>
    <t xml:space="preserve">    mimostaveništní doprava materiálů a výrobků.</t>
  </si>
  <si>
    <t>VRN7</t>
  </si>
  <si>
    <t>Provozní vlivy</t>
  </si>
  <si>
    <t>52</t>
  </si>
  <si>
    <t>070001000</t>
  </si>
  <si>
    <t>860422687</t>
  </si>
  <si>
    <t>Náklady na provozní vlivy lze uplatnit jen v případech, kdy:</t>
  </si>
  <si>
    <t xml:space="preserve">    ruší normální průběh prací (jejich pouhá existence tedy nestačí k uplatnění přirážky), jedná se o tzv. přímé rušení provozem,</t>
  </si>
  <si>
    <t xml:space="preserve">    sice prvotní příčina rušení průběhu prací již pominula, ale nepříznivé vlivy trvají (horko, plyny, prašnost, zima apod.), tzv. nepřímé  rušení pro</t>
  </si>
  <si>
    <t>Tyto náklady lze členit podle charakteru provozních vlivů na:</t>
  </si>
  <si>
    <t xml:space="preserve">    provoz investora, případně třetích osob,</t>
  </si>
  <si>
    <t xml:space="preserve">    silniční provoz,</t>
  </si>
  <si>
    <t xml:space="preserve">    ztížený pohyb vozidel v centrech velkoměst,</t>
  </si>
  <si>
    <t xml:space="preserve">    železniční provoz, městský kolejový provoz,</t>
  </si>
  <si>
    <t xml:space="preserve">    ochranná pásma,</t>
  </si>
  <si>
    <t xml:space="preserve">    ostatní provozní vlivy.</t>
  </si>
  <si>
    <t>VRN9</t>
  </si>
  <si>
    <t>Ostatní náklady</t>
  </si>
  <si>
    <t>53</t>
  </si>
  <si>
    <t>091002000</t>
  </si>
  <si>
    <t>Ostatní náklady související s objektem-zábor</t>
  </si>
  <si>
    <t>1024</t>
  </si>
  <si>
    <t>-666216727</t>
  </si>
  <si>
    <t>jama</t>
  </si>
  <si>
    <t>6,577</t>
  </si>
  <si>
    <t>PE1</t>
  </si>
  <si>
    <t>skladba PE.1</t>
  </si>
  <si>
    <t>10,482</t>
  </si>
  <si>
    <t>PE2</t>
  </si>
  <si>
    <t>skladba PE.2</t>
  </si>
  <si>
    <t>16,672</t>
  </si>
  <si>
    <t>PE3</t>
  </si>
  <si>
    <t>skladba PE.3</t>
  </si>
  <si>
    <t>3,036</t>
  </si>
  <si>
    <t>ryha</t>
  </si>
  <si>
    <t>58,59</t>
  </si>
  <si>
    <t>z300</t>
  </si>
  <si>
    <t>12,764</t>
  </si>
  <si>
    <t>SO.03 - Oplocení</t>
  </si>
  <si>
    <t>z500</t>
  </si>
  <si>
    <t>37,382</t>
  </si>
  <si>
    <t>k</t>
  </si>
  <si>
    <t>kamenivo</t>
  </si>
  <si>
    <t>13,154</t>
  </si>
  <si>
    <t xml:space="preserve">    4 - Vodorovné konstrukce</t>
  </si>
  <si>
    <t xml:space="preserve">    5 - Komunikace pozemní</t>
  </si>
  <si>
    <t xml:space="preserve">    767 - Konstrukce zámečnické</t>
  </si>
  <si>
    <t xml:space="preserve">    VRN1 - Průzkumné, geodetické a projektové práce</t>
  </si>
  <si>
    <t>111212211</t>
  </si>
  <si>
    <t>Odstranění nevhodných dřevin do 100 m2 v do 1 m s odstraněním pařezů v rovině nebo svahu do 1:5</t>
  </si>
  <si>
    <t>-507510689</t>
  </si>
  <si>
    <t>111212312</t>
  </si>
  <si>
    <t>Odstranění nevhodných dřevin do 100 m2 v přes 1 m bez odstranění pařezů ve svahu přes 1:5 do 1:2</t>
  </si>
  <si>
    <t>1924142723</t>
  </si>
  <si>
    <t>112151353</t>
  </si>
  <si>
    <t>Kácení stromu s postupným spouštěním koruny a kmene D přes 0,3 do 0,4 m</t>
  </si>
  <si>
    <t>-1353508236</t>
  </si>
  <si>
    <t>112211213</t>
  </si>
  <si>
    <t>Odstranění pařezů ručně D přes 0,3 do 0,4 m v rovině a ve svahu do 1:5 s odklizením a zasypáním</t>
  </si>
  <si>
    <t>-50280918</t>
  </si>
  <si>
    <t>1747477345</t>
  </si>
  <si>
    <t>schody v zahradě na západu</t>
  </si>
  <si>
    <t>5+4+1</t>
  </si>
  <si>
    <t>121112003</t>
  </si>
  <si>
    <t>Sejmutí ornice tl vrstvy do 200 mm ručně</t>
  </si>
  <si>
    <t>974888854</t>
  </si>
  <si>
    <t>131213701</t>
  </si>
  <si>
    <t>Hloubení nezapažených jam v soudržných horninách třídy těžitelnosti I skupiny 3 ručně</t>
  </si>
  <si>
    <t>-454721748</t>
  </si>
  <si>
    <t>11"řez E-E, východ</t>
  </si>
  <si>
    <t>132212331</t>
  </si>
  <si>
    <t>Hloubení nezapažených rýh šířky do 2000 mm v soudržných horninách třídy těžitelnosti I skupiny 3 ručně</t>
  </si>
  <si>
    <t>588250657</t>
  </si>
  <si>
    <t>(1,65+5,055+1,845+12,5+1,1*2)*(1,8*1+1,8*0,8/2)</t>
  </si>
  <si>
    <t>1235347113</t>
  </si>
  <si>
    <t>-336438405</t>
  </si>
  <si>
    <t>-1363621575</t>
  </si>
  <si>
    <t>k/2</t>
  </si>
  <si>
    <t>162751119</t>
  </si>
  <si>
    <t>Příplatek k vodorovnému přemístění výkopku/sypaniny z horniny třídy těžitelnosti I skupiny 1 až 3 ZKD 1000 m přes 10000 m</t>
  </si>
  <si>
    <t>996775196</t>
  </si>
  <si>
    <t>-1299727491</t>
  </si>
  <si>
    <t>1821815547</t>
  </si>
  <si>
    <t>171251201</t>
  </si>
  <si>
    <t>Uložení sypaniny na skládky nebo meziskládky</t>
  </si>
  <si>
    <t>1426182716</t>
  </si>
  <si>
    <t>1801134954</t>
  </si>
  <si>
    <t>ryha+jama-k/2</t>
  </si>
  <si>
    <t>181311103</t>
  </si>
  <si>
    <t>Rozprostření ornice tl vrstvy do 200 mm v rovině nebo ve svahu do 1:5 ručně</t>
  </si>
  <si>
    <t>1063672006</t>
  </si>
  <si>
    <t>181411131</t>
  </si>
  <si>
    <t>Založení parkového trávníku výsevem pl do 1000 m2 v rovině a ve svahu do 1:5</t>
  </si>
  <si>
    <t>595064770</t>
  </si>
  <si>
    <t>00572410</t>
  </si>
  <si>
    <t>osivo směs travní parková</t>
  </si>
  <si>
    <t>kg</t>
  </si>
  <si>
    <t>-2121021141</t>
  </si>
  <si>
    <t>45*0,04 'Přepočtené koeficientem množství</t>
  </si>
  <si>
    <t>-489520206</t>
  </si>
  <si>
    <t>19,78</t>
  </si>
  <si>
    <t>(8,485+2+2,335)*0,5</t>
  </si>
  <si>
    <t>5,055*0,5</t>
  </si>
  <si>
    <t>4,5*0,5</t>
  </si>
  <si>
    <t>5,01*0,5</t>
  </si>
  <si>
    <t>9,71*0,5</t>
  </si>
  <si>
    <t>1795965326</t>
  </si>
  <si>
    <t xml:space="preserve">(1,65+1,85+5,06+3,3)"část v  v zahradě na západě v SO03(podél oplocení)</t>
  </si>
  <si>
    <t xml:space="preserve">12,6"část v  v zahradě na východě v SO03(podél oplocení)</t>
  </si>
  <si>
    <t>1399786013</t>
  </si>
  <si>
    <t>-260254079</t>
  </si>
  <si>
    <t>24,46*1,1845 "Přepočtené koeficientem množství</t>
  </si>
  <si>
    <t>1154035796</t>
  </si>
  <si>
    <t xml:space="preserve">(1,65+1,85+5,06+3,3)"část v  v zahradě na západě v SO03</t>
  </si>
  <si>
    <t xml:space="preserve">(12,5)"část v  v zahradě k ulici Šultysova v SO03</t>
  </si>
  <si>
    <t>1681884192</t>
  </si>
  <si>
    <t>24,36*0,45*0,6*2</t>
  </si>
  <si>
    <t>273313511</t>
  </si>
  <si>
    <t>Základové desky z betonu tř. C 12/15</t>
  </si>
  <si>
    <t>1979145357</t>
  </si>
  <si>
    <t>podkladní beton</t>
  </si>
  <si>
    <t>(8,485+2+2,335)*0,7*0,1"pohled 1-1</t>
  </si>
  <si>
    <t>5,055*0,7*0,1"pohled 3-3</t>
  </si>
  <si>
    <t>4,5*0,7*0,1"pohled 4-4</t>
  </si>
  <si>
    <t>5,01*0,7*0,1"pohled 5-5</t>
  </si>
  <si>
    <t>9,71*0,7*0,1"pohled 6-6</t>
  </si>
  <si>
    <t>(0,37+4,78+1,42)*0,7*0,1"řez E-E</t>
  </si>
  <si>
    <t>279113154</t>
  </si>
  <si>
    <t>Základová zeď tl přes 250 do 300 mm z tvárnic ztraceného bednění včetně výplně z betonu tř. C 25/30</t>
  </si>
  <si>
    <t>836551126</t>
  </si>
  <si>
    <t>2,335*0,5"pohled 1-1</t>
  </si>
  <si>
    <t>0"pohled 3-3</t>
  </si>
  <si>
    <t>0,25*1+0,5*1,7+0,75*1,4"pohled 4-4</t>
  </si>
  <si>
    <t>3,51*0,75"pohled 5-5</t>
  </si>
  <si>
    <t>3,335*0,75+3,635*0,75+1,585*1"pohled 6-6</t>
  </si>
  <si>
    <t>279113156</t>
  </si>
  <si>
    <t>Základová zeď tl přes 400 do 500 mm z tvárnic ztraceného bednění včetně výplně z betonu tř. C 25/30</t>
  </si>
  <si>
    <t>-50737130</t>
  </si>
  <si>
    <t>8,485*0,75+2*1,25+2,335*0,75"pohled 1-1</t>
  </si>
  <si>
    <t>5,055*0,75"pohled 3-3</t>
  </si>
  <si>
    <t>4,5*0,75"pohled 4-4</t>
  </si>
  <si>
    <t>5,01*0,75"pohled 5-5</t>
  </si>
  <si>
    <t>9,71*0,75"pohled 6-6</t>
  </si>
  <si>
    <t>2,2*0,5*2"řez b-b</t>
  </si>
  <si>
    <t>2,05*0,75*2"řez h-h</t>
  </si>
  <si>
    <t>(0,37+4,78+1,42)*0,5"řez E-E</t>
  </si>
  <si>
    <t>279271129</t>
  </si>
  <si>
    <t>Zdivo základové z cihel betonových dl 290 mm na maltu MC 15</t>
  </si>
  <si>
    <t>-740217637</t>
  </si>
  <si>
    <t xml:space="preserve">lícové zdivo z  betonových cihel 290x140x65mm</t>
  </si>
  <si>
    <t>((0,3*2+0,45*2+03)*1,125+(0,75+1,985+2,61*3+0,3*2+0,45)*0,815)*0,45"pohled 1-1</t>
  </si>
  <si>
    <t>(3,695*0,32)*0,45"pohled 3-3</t>
  </si>
  <si>
    <t>(4,5*0,335)*0,45+4,5*0,5*0,15"pohled 4-4</t>
  </si>
  <si>
    <t>(3,65)*0,45+3,66*0,75*0,15"pohled 5-5</t>
  </si>
  <si>
    <t>(1,455*0,3+1,705*0,3+0,45*1,555+3,035*0,255+3,035*0,355+1,285*0,355)*0,45+(9,71-0,855)*0,75*0,15"řez f-f, pohled 6-6</t>
  </si>
  <si>
    <t>(0,78*1,075*2+0,38*1,2*2+1,285*0,5*2+1,285*0,7*2/2)*0,3"řez 2-2, řez b-b schodiště</t>
  </si>
  <si>
    <t>2,05*0,35*0,45*2+2,05*0,5*0,15*2"řez h-h,řez g-g vstup</t>
  </si>
  <si>
    <t>(0,37+4,78+1,42)*0,6*0,45"řez E-E</t>
  </si>
  <si>
    <t>279361821</t>
  </si>
  <si>
    <t>Výztuž základových zdí nosných betonářskou ocelí 10 505</t>
  </si>
  <si>
    <t>1835477259</t>
  </si>
  <si>
    <t>(z300*0,3+z500*0,5)*120/1000</t>
  </si>
  <si>
    <t>348273661</t>
  </si>
  <si>
    <t xml:space="preserve">Sloupová hlavice  z tvarovek zaoblených přírodních</t>
  </si>
  <si>
    <t>-682950127</t>
  </si>
  <si>
    <t>Vodorovné konstrukce</t>
  </si>
  <si>
    <t>430321414</t>
  </si>
  <si>
    <t>Schodišťová konstrukce a rampa ze ŽB tř. C 25/30</t>
  </si>
  <si>
    <t>290430297</t>
  </si>
  <si>
    <t>základová deska a základy schodiště</t>
  </si>
  <si>
    <t>3,9</t>
  </si>
  <si>
    <t>430361821</t>
  </si>
  <si>
    <t>Výztuž schodišťové konstrukce a rampy betonářskou ocelí 10 505</t>
  </si>
  <si>
    <t>1906548009</t>
  </si>
  <si>
    <t>431351121</t>
  </si>
  <si>
    <t>Zřízení bednění podest schodišť a ramp přímočarých v do 4 m</t>
  </si>
  <si>
    <t>1387943576</t>
  </si>
  <si>
    <t>431351122</t>
  </si>
  <si>
    <t>Odstranění bednění podest schodišť a ramp přímočarých v do 4 m</t>
  </si>
  <si>
    <t>-1405099483</t>
  </si>
  <si>
    <t>434313115</t>
  </si>
  <si>
    <t>Schody z vibrolisovaných prefabrikátů se zřízením podkladních stupňů z betonu C 20/25</t>
  </si>
  <si>
    <t>1774580123</t>
  </si>
  <si>
    <t>schody bet. prefa 150x350mm</t>
  </si>
  <si>
    <t>5*1,4+4*0,855+5*1+1*1+0,855</t>
  </si>
  <si>
    <t>Komunikace pozemní</t>
  </si>
  <si>
    <t>564201011</t>
  </si>
  <si>
    <t>Podklad nebo podsyp ze štěrkopísku ŠP plochy do 100 m2 tl 40 mm</t>
  </si>
  <si>
    <t>-1869684485</t>
  </si>
  <si>
    <t>4-6mm, popř. 2-5mm, tl 30mm</t>
  </si>
  <si>
    <t>564710001</t>
  </si>
  <si>
    <t>Podklad z kameniva hrubého drceného vel. 8-16 mm plochy do 100 m2 tl 50 mm</t>
  </si>
  <si>
    <t>19439445</t>
  </si>
  <si>
    <t>PE2+PE3</t>
  </si>
  <si>
    <t>564750101</t>
  </si>
  <si>
    <t>Podklad z kameniva hrubého drceného vel. 16-32 mm plochy do 100 m2 tl 150 mm</t>
  </si>
  <si>
    <t>-581417435</t>
  </si>
  <si>
    <t>564760101</t>
  </si>
  <si>
    <t>Podklad z kameniva hrubého drceného vel. 16-32 mm plochy do 100 m2 tl 200 mm</t>
  </si>
  <si>
    <t>93121629</t>
  </si>
  <si>
    <t>581114111</t>
  </si>
  <si>
    <t>Kryt z betonu komunikace pro pěší tl 80 mm</t>
  </si>
  <si>
    <t>-176337647</t>
  </si>
  <si>
    <t>2,4*0,78+0,45*1,2+0,855*0,73</t>
  </si>
  <si>
    <t>596211110</t>
  </si>
  <si>
    <t>Kladení zámkové dlažby komunikací pro pěší ručně tl 60 mm skupiny A pl do 50 m2</t>
  </si>
  <si>
    <t>964023051</t>
  </si>
  <si>
    <t>PE.2 skladba</t>
  </si>
  <si>
    <t>6,565*1+2,32*3,085+1,475*2</t>
  </si>
  <si>
    <t>59245004</t>
  </si>
  <si>
    <t xml:space="preserve">dlažba tvar čtverec betonová 200x200x80mm </t>
  </si>
  <si>
    <t>1820658054</t>
  </si>
  <si>
    <t>16,672*1,03 "Přepočtené koeficientem množství</t>
  </si>
  <si>
    <t>637211121</t>
  </si>
  <si>
    <t>Okapový chodník z betonových dlaždic tl 40 mm kladených do písku se zalitím spár MC</t>
  </si>
  <si>
    <t>573716107</t>
  </si>
  <si>
    <t>(3,1+2,7+3,77+4,1+0,6+3,2)*0,6</t>
  </si>
  <si>
    <t>-1666158463</t>
  </si>
  <si>
    <t>-1892940464</t>
  </si>
  <si>
    <t>916331112</t>
  </si>
  <si>
    <t>Osazení zahradního obrubníku betonového do lože z betonu s boční opěrou</t>
  </si>
  <si>
    <t>-1911202501</t>
  </si>
  <si>
    <t>59217001</t>
  </si>
  <si>
    <t>obrubník betonový zahradní 1000x50x250mm</t>
  </si>
  <si>
    <t>2144967102</t>
  </si>
  <si>
    <t>919726122</t>
  </si>
  <si>
    <t>Geotextilie pro ochranu, separaci a filtraci netkaná měrná hm přes 200 do 300 g/m2</t>
  </si>
  <si>
    <t>705442647</t>
  </si>
  <si>
    <t>961031311</t>
  </si>
  <si>
    <t>Bourání základů cihelných na MV nebo MVC</t>
  </si>
  <si>
    <t>-535019813</t>
  </si>
  <si>
    <t>zdivo oplocení</t>
  </si>
  <si>
    <t>12,764*0,3+17,075</t>
  </si>
  <si>
    <t>961044111</t>
  </si>
  <si>
    <t>Bourání základů z betonu prostého</t>
  </si>
  <si>
    <t>-811409580</t>
  </si>
  <si>
    <t>základy oplocení (část ve zdivu)</t>
  </si>
  <si>
    <t>37,382*0,5+3</t>
  </si>
  <si>
    <t>1947313343</t>
  </si>
  <si>
    <t>-1888160688</t>
  </si>
  <si>
    <t>83,49*19 'Přepočtené koeficientem množství</t>
  </si>
  <si>
    <t>54</t>
  </si>
  <si>
    <t>-1303571252</t>
  </si>
  <si>
    <t>55</t>
  </si>
  <si>
    <t>995440215</t>
  </si>
  <si>
    <t>56</t>
  </si>
  <si>
    <t>998011001</t>
  </si>
  <si>
    <t>Přesun hmot pro budovy zděné v do 6 m</t>
  </si>
  <si>
    <t>1731029570</t>
  </si>
  <si>
    <t>57</t>
  </si>
  <si>
    <t>1606159193</t>
  </si>
  <si>
    <t>(1,65+1,85+5,06)</t>
  </si>
  <si>
    <t>58</t>
  </si>
  <si>
    <t>-33292492</t>
  </si>
  <si>
    <t>8,56*1,221 "Přepočtené koeficientem množství</t>
  </si>
  <si>
    <t>59</t>
  </si>
  <si>
    <t>-1457330166</t>
  </si>
  <si>
    <t>60</t>
  </si>
  <si>
    <t>-878536038</t>
  </si>
  <si>
    <t>767</t>
  </si>
  <si>
    <t>Konstrukce zámečnické</t>
  </si>
  <si>
    <t>61</t>
  </si>
  <si>
    <t>7671621r</t>
  </si>
  <si>
    <t xml:space="preserve">D+M demontovatelné ocelové pole dl 2510 mm, dle  ozn Z1, výkres SUL_DPS_D.1.1_601_00</t>
  </si>
  <si>
    <t>ks</t>
  </si>
  <si>
    <t>-1659229167</t>
  </si>
  <si>
    <t>62</t>
  </si>
  <si>
    <t>7671622r</t>
  </si>
  <si>
    <t xml:space="preserve">D+M demontovatelné ocelové pole dl 1885mm, dle  ozn Z2, výkres SUL_DPS_D.1.1_601_01</t>
  </si>
  <si>
    <t>1716971730</t>
  </si>
  <si>
    <t>63</t>
  </si>
  <si>
    <t>7671623r</t>
  </si>
  <si>
    <t xml:space="preserve">D+M demontovatelné ocelové pole dl 2935mm, dle  ozn Z3, výkres SUL_DPS_D.1.1_601_02</t>
  </si>
  <si>
    <t>-1484011850</t>
  </si>
  <si>
    <t>64</t>
  </si>
  <si>
    <t>7671624r</t>
  </si>
  <si>
    <t xml:space="preserve">D+M demontovatelné ocelové pole dl 1180mm, dle  ozn Z4, výkres SUL_DPS_D.1.1_601_03</t>
  </si>
  <si>
    <t>-349487762</t>
  </si>
  <si>
    <t>65</t>
  </si>
  <si>
    <t>7671625r</t>
  </si>
  <si>
    <t xml:space="preserve">D+M vstupní branka dl 1100mm, dle  ozn Z5, výkres SUL_DPS_D.1.1_601_04</t>
  </si>
  <si>
    <t>160254164</t>
  </si>
  <si>
    <t>66</t>
  </si>
  <si>
    <t>7671626r</t>
  </si>
  <si>
    <t xml:space="preserve">D+M vstupní branka dl 755mm, dle  ozn Z6, výkres SUL_DPS_D.1.1_601_04</t>
  </si>
  <si>
    <t>-354384982</t>
  </si>
  <si>
    <t>67</t>
  </si>
  <si>
    <t>7671627r</t>
  </si>
  <si>
    <t xml:space="preserve">D+M zábradlí u vstupního schodiště, dle  ozn Z, výkres SUL_DPS_D.1.1_601_06</t>
  </si>
  <si>
    <t>-776546909</t>
  </si>
  <si>
    <t>68</t>
  </si>
  <si>
    <t>767161814</t>
  </si>
  <si>
    <t>Demontáž zábradlí rovného nerozebíratelného hmotnosti 1 m zábradlí přes 20 kg do suti</t>
  </si>
  <si>
    <t>-1142773410</t>
  </si>
  <si>
    <t>demontáž polí oplocení, branky, železné a dřevěné</t>
  </si>
  <si>
    <t>2,61*3+1,985+3,035*2+1,285+1,2+0,855</t>
  </si>
  <si>
    <t>69</t>
  </si>
  <si>
    <t>998767201</t>
  </si>
  <si>
    <t>Přesun hmot procentní pro zámečnické konstrukce v objektech v do 6 m</t>
  </si>
  <si>
    <t>1155075781</t>
  </si>
  <si>
    <t>VRN1</t>
  </si>
  <si>
    <t>Průzkumné, geodetické a projektové práce</t>
  </si>
  <si>
    <t>70</t>
  </si>
  <si>
    <t>012002000</t>
  </si>
  <si>
    <t>Geodetické práce</t>
  </si>
  <si>
    <t>1907510827</t>
  </si>
  <si>
    <t>71</t>
  </si>
  <si>
    <t>-892391126</t>
  </si>
  <si>
    <t>72</t>
  </si>
  <si>
    <t>1110635860</t>
  </si>
  <si>
    <t>73</t>
  </si>
  <si>
    <t>-804898341</t>
  </si>
  <si>
    <t>74</t>
  </si>
  <si>
    <t>-1258509970</t>
  </si>
  <si>
    <t>SEZNAM FIGUR</t>
  </si>
  <si>
    <t>Výměra</t>
  </si>
  <si>
    <t xml:space="preserve"> SO.01</t>
  </si>
  <si>
    <t>Použití figury:</t>
  </si>
  <si>
    <t>stěny sklep</t>
  </si>
  <si>
    <t xml:space="preserve"> SO.03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</si>
</sst>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23-b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Sanace a a rekonstrukce oplocení bytového domu Šultysova 905/26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Šultysova 905/26, Břevnov, 16900 Praha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14. 8. 2023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6, 160 00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Sibre s.r.o., Ing. Radek Krýza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M. Locihová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Sanace'!J30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'SO.01 - Sanace'!P133</f>
        <v>0</v>
      </c>
      <c r="AV95" s="129">
        <f>'SO.01 - Sanace'!J33</f>
        <v>0</v>
      </c>
      <c r="AW95" s="129">
        <f>'SO.01 - Sanace'!J34</f>
        <v>0</v>
      </c>
      <c r="AX95" s="129">
        <f>'SO.01 - Sanace'!J35</f>
        <v>0</v>
      </c>
      <c r="AY95" s="129">
        <f>'SO.01 - Sanace'!J36</f>
        <v>0</v>
      </c>
      <c r="AZ95" s="129">
        <f>'SO.01 - Sanace'!F33</f>
        <v>0</v>
      </c>
      <c r="BA95" s="129">
        <f>'SO.01 - Sanace'!F34</f>
        <v>0</v>
      </c>
      <c r="BB95" s="129">
        <f>'SO.01 - Sanace'!F35</f>
        <v>0</v>
      </c>
      <c r="BC95" s="129">
        <f>'SO.01 - Sanace'!F36</f>
        <v>0</v>
      </c>
      <c r="BD95" s="131">
        <f>'SO.01 - Sanace'!F37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'SO.03 - Oplocení'!J30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'SO.03 - Oplocení'!P136</f>
        <v>0</v>
      </c>
      <c r="AV96" s="134">
        <f>'SO.03 - Oplocení'!J33</f>
        <v>0</v>
      </c>
      <c r="AW96" s="134">
        <f>'SO.03 - Oplocení'!J34</f>
        <v>0</v>
      </c>
      <c r="AX96" s="134">
        <f>'SO.03 - Oplocení'!J35</f>
        <v>0</v>
      </c>
      <c r="AY96" s="134">
        <f>'SO.03 - Oplocení'!J36</f>
        <v>0</v>
      </c>
      <c r="AZ96" s="134">
        <f>'SO.03 - Oplocení'!F33</f>
        <v>0</v>
      </c>
      <c r="BA96" s="134">
        <f>'SO.03 - Oplocení'!F34</f>
        <v>0</v>
      </c>
      <c r="BB96" s="134">
        <f>'SO.03 - Oplocení'!F35</f>
        <v>0</v>
      </c>
      <c r="BC96" s="134">
        <f>'SO.03 - Oplocení'!F36</f>
        <v>0</v>
      </c>
      <c r="BD96" s="136">
        <f>'SO.03 - Oplocení'!F37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lksJhs5G2l8xJ9a3dqlQuBnW7x9H2WhI5t2LVQefwxBOLbQGsiYtKdtOOFlhZcgRTJzLiym9/DEeYHyw8n/oLQ==" hashValue="4MtMJ00ioj88eikz1gnfC8qJVcYjy3YFTQDu2B+sibvMlUAFo4+l7/A0qbJn98Vr1HE1CKCL24ZUWzLKz+SM5Q==" algorithmName="SHA-512" password="C422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.01 - Sanace'!C2" display="/"/>
    <hyperlink ref="A96" location="'SO.03 - Oploc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89</v>
      </c>
      <c r="BA2" s="137" t="s">
        <v>90</v>
      </c>
      <c r="BB2" s="137" t="s">
        <v>1</v>
      </c>
      <c r="BC2" s="137" t="s">
        <v>91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  <c r="AZ3" s="137" t="s">
        <v>93</v>
      </c>
      <c r="BA3" s="137" t="s">
        <v>94</v>
      </c>
      <c r="BB3" s="137" t="s">
        <v>1</v>
      </c>
      <c r="BC3" s="137" t="s">
        <v>95</v>
      </c>
      <c r="BD3" s="137" t="s">
        <v>92</v>
      </c>
    </row>
    <row r="4" s="1" customFormat="1" ht="24.96" customHeight="1">
      <c r="B4" s="21"/>
      <c r="D4" s="140" t="s">
        <v>96</v>
      </c>
      <c r="L4" s="21"/>
      <c r="M4" s="141" t="s">
        <v>10</v>
      </c>
      <c r="AT4" s="18" t="s">
        <v>4</v>
      </c>
      <c r="AZ4" s="137" t="s">
        <v>97</v>
      </c>
      <c r="BA4" s="137" t="s">
        <v>98</v>
      </c>
      <c r="BB4" s="137" t="s">
        <v>1</v>
      </c>
      <c r="BC4" s="137" t="s">
        <v>99</v>
      </c>
      <c r="BD4" s="137" t="s">
        <v>100</v>
      </c>
    </row>
    <row r="5" s="1" customFormat="1" ht="6.96" customHeight="1">
      <c r="B5" s="21"/>
      <c r="L5" s="21"/>
      <c r="AZ5" s="137" t="s">
        <v>101</v>
      </c>
      <c r="BA5" s="137" t="s">
        <v>102</v>
      </c>
      <c r="BB5" s="137" t="s">
        <v>1</v>
      </c>
      <c r="BC5" s="137" t="s">
        <v>103</v>
      </c>
      <c r="BD5" s="137" t="s">
        <v>92</v>
      </c>
    </row>
    <row r="6" s="1" customFormat="1" ht="12" customHeight="1">
      <c r="B6" s="21"/>
      <c r="D6" s="142" t="s">
        <v>16</v>
      </c>
      <c r="L6" s="21"/>
      <c r="AZ6" s="137" t="s">
        <v>104</v>
      </c>
      <c r="BA6" s="137" t="s">
        <v>105</v>
      </c>
      <c r="BB6" s="137" t="s">
        <v>1</v>
      </c>
      <c r="BC6" s="137" t="s">
        <v>95</v>
      </c>
      <c r="BD6" s="137" t="s">
        <v>92</v>
      </c>
    </row>
    <row r="7" s="1" customFormat="1" ht="16.5" customHeight="1">
      <c r="B7" s="21"/>
      <c r="E7" s="143" t="str">
        <f>'Rekapitulace stavby'!K6</f>
        <v>Sanace a a rekonstrukce oplocení bytového domu Šultysova 905/26</v>
      </c>
      <c r="F7" s="142"/>
      <c r="G7" s="142"/>
      <c r="H7" s="142"/>
      <c r="L7" s="21"/>
      <c r="AZ7" s="137" t="s">
        <v>106</v>
      </c>
      <c r="BA7" s="137" t="s">
        <v>107</v>
      </c>
      <c r="BB7" s="137" t="s">
        <v>1</v>
      </c>
      <c r="BC7" s="137" t="s">
        <v>108</v>
      </c>
      <c r="BD7" s="137" t="s">
        <v>92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110</v>
      </c>
      <c r="BA8" s="137" t="s">
        <v>111</v>
      </c>
      <c r="BB8" s="137" t="s">
        <v>1</v>
      </c>
      <c r="BC8" s="137" t="s">
        <v>112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114</v>
      </c>
      <c r="BA9" s="137" t="s">
        <v>115</v>
      </c>
      <c r="BB9" s="137" t="s">
        <v>1</v>
      </c>
      <c r="BC9" s="137" t="s">
        <v>116</v>
      </c>
      <c r="BD9" s="137" t="s">
        <v>100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14. 8. 2023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ROUND((SUM(BE133:BE318)),  2)</f>
        <v>0</v>
      </c>
      <c r="G33" s="39"/>
      <c r="H33" s="39"/>
      <c r="I33" s="157">
        <v>0.20999999999999999</v>
      </c>
      <c r="J33" s="156">
        <f>ROUND(((SUM(BE133:BE318))*I33),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ROUND((SUM(BF133:BF318)),  2)</f>
        <v>0</v>
      </c>
      <c r="G34" s="39"/>
      <c r="H34" s="39"/>
      <c r="I34" s="157">
        <v>0.14999999999999999</v>
      </c>
      <c r="J34" s="156">
        <f>ROUND(((SUM(BF133:BF318))*I34),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ROUND((SUM(BG133:BG318)),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ROUND((SUM(BH133:BH318)),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ROUND((SUM(BI133:BI318)),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Sanace a a rekonstrukce oplocení bytového domu Šultysova 905/26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Sanace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Šultysova 905/26, Břevnov, 16900 Praha</v>
      </c>
      <c r="G89" s="41"/>
      <c r="H89" s="41"/>
      <c r="I89" s="33" t="s">
        <v>22</v>
      </c>
      <c r="J89" s="80" t="str">
        <f>IF(J12="","",J12)</f>
        <v>14. 8. 2023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6, 160 00</v>
      </c>
      <c r="G91" s="41"/>
      <c r="H91" s="41"/>
      <c r="I91" s="33" t="s">
        <v>30</v>
      </c>
      <c r="J91" s="37" t="str">
        <f>E21</f>
        <v>Sibre s.r.o., Ing. Radek Krýza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M. Locihová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118</v>
      </c>
      <c r="D94" s="178"/>
      <c r="E94" s="178"/>
      <c r="F94" s="178"/>
      <c r="G94" s="178"/>
      <c r="H94" s="178"/>
      <c r="I94" s="178"/>
      <c r="J94" s="179" t="s">
        <v>119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120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1"/>
      <c r="C97" s="182"/>
      <c r="D97" s="183" t="s">
        <v>122</v>
      </c>
      <c r="E97" s="184"/>
      <c r="F97" s="184"/>
      <c r="G97" s="184"/>
      <c r="H97" s="184"/>
      <c r="I97" s="184"/>
      <c r="J97" s="185">
        <f>J134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123</v>
      </c>
      <c r="E98" s="190"/>
      <c r="F98" s="190"/>
      <c r="G98" s="190"/>
      <c r="H98" s="190"/>
      <c r="I98" s="190"/>
      <c r="J98" s="191">
        <f>J135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124</v>
      </c>
      <c r="E99" s="190"/>
      <c r="F99" s="190"/>
      <c r="G99" s="190"/>
      <c r="H99" s="190"/>
      <c r="I99" s="190"/>
      <c r="J99" s="191">
        <f>J170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125</v>
      </c>
      <c r="E100" s="190"/>
      <c r="F100" s="190"/>
      <c r="G100" s="190"/>
      <c r="H100" s="190"/>
      <c r="I100" s="190"/>
      <c r="J100" s="191">
        <f>J185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126</v>
      </c>
      <c r="E101" s="190"/>
      <c r="F101" s="190"/>
      <c r="G101" s="190"/>
      <c r="H101" s="190"/>
      <c r="I101" s="190"/>
      <c r="J101" s="191">
        <f>J205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127</v>
      </c>
      <c r="E102" s="190"/>
      <c r="F102" s="190"/>
      <c r="G102" s="190"/>
      <c r="H102" s="190"/>
      <c r="I102" s="190"/>
      <c r="J102" s="191">
        <f>J230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128</v>
      </c>
      <c r="E103" s="190"/>
      <c r="F103" s="190"/>
      <c r="G103" s="190"/>
      <c r="H103" s="190"/>
      <c r="I103" s="190"/>
      <c r="J103" s="191">
        <f>J235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129</v>
      </c>
      <c r="E104" s="190"/>
      <c r="F104" s="190"/>
      <c r="G104" s="190"/>
      <c r="H104" s="190"/>
      <c r="I104" s="190"/>
      <c r="J104" s="191">
        <f>J252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130</v>
      </c>
      <c r="E105" s="190"/>
      <c r="F105" s="190"/>
      <c r="G105" s="190"/>
      <c r="H105" s="190"/>
      <c r="I105" s="190"/>
      <c r="J105" s="191">
        <f>J259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131</v>
      </c>
      <c r="E106" s="184"/>
      <c r="F106" s="184"/>
      <c r="G106" s="184"/>
      <c r="H106" s="184"/>
      <c r="I106" s="184"/>
      <c r="J106" s="185">
        <f>J261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7"/>
      <c r="C107" s="188"/>
      <c r="D107" s="189" t="s">
        <v>132</v>
      </c>
      <c r="E107" s="190"/>
      <c r="F107" s="190"/>
      <c r="G107" s="190"/>
      <c r="H107" s="190"/>
      <c r="I107" s="190"/>
      <c r="J107" s="191">
        <f>J262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133</v>
      </c>
      <c r="E108" s="190"/>
      <c r="F108" s="190"/>
      <c r="G108" s="190"/>
      <c r="H108" s="190"/>
      <c r="I108" s="190"/>
      <c r="J108" s="191">
        <f>J281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1"/>
      <c r="C109" s="182"/>
      <c r="D109" s="183" t="s">
        <v>134</v>
      </c>
      <c r="E109" s="184"/>
      <c r="F109" s="184"/>
      <c r="G109" s="184"/>
      <c r="H109" s="184"/>
      <c r="I109" s="184"/>
      <c r="J109" s="185">
        <f>J285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7"/>
      <c r="C110" s="188"/>
      <c r="D110" s="189" t="s">
        <v>135</v>
      </c>
      <c r="E110" s="190"/>
      <c r="F110" s="190"/>
      <c r="G110" s="190"/>
      <c r="H110" s="190"/>
      <c r="I110" s="190"/>
      <c r="J110" s="191">
        <f>J286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136</v>
      </c>
      <c r="E111" s="190"/>
      <c r="F111" s="190"/>
      <c r="G111" s="190"/>
      <c r="H111" s="190"/>
      <c r="I111" s="190"/>
      <c r="J111" s="191">
        <f>J295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137</v>
      </c>
      <c r="E112" s="190"/>
      <c r="F112" s="190"/>
      <c r="G112" s="190"/>
      <c r="H112" s="190"/>
      <c r="I112" s="190"/>
      <c r="J112" s="191">
        <f>J304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138</v>
      </c>
      <c r="E113" s="190"/>
      <c r="F113" s="190"/>
      <c r="G113" s="190"/>
      <c r="H113" s="190"/>
      <c r="I113" s="190"/>
      <c r="J113" s="191">
        <f>J317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6" t="str">
        <f>E7</f>
        <v>Sanace a a rekonstrukce oplocení bytového domu Šultysova 905/26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109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SO.01 - Sanace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Šultysova 905/26, Břevnov, 16900 Praha</v>
      </c>
      <c r="G127" s="41"/>
      <c r="H127" s="41"/>
      <c r="I127" s="33" t="s">
        <v>22</v>
      </c>
      <c r="J127" s="80" t="str">
        <f>IF(J12="","",J12)</f>
        <v>14. 8. 2023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24</v>
      </c>
      <c r="D129" s="41"/>
      <c r="E129" s="41"/>
      <c r="F129" s="28" t="str">
        <f>E15</f>
        <v>Městská část Praha 6, 160 00</v>
      </c>
      <c r="G129" s="41"/>
      <c r="H129" s="41"/>
      <c r="I129" s="33" t="s">
        <v>30</v>
      </c>
      <c r="J129" s="37" t="str">
        <f>E21</f>
        <v>Sibre s.r.o., Ing. Radek Krýza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>Ing. M. Locihová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3"/>
      <c r="B132" s="194"/>
      <c r="C132" s="195" t="s">
        <v>140</v>
      </c>
      <c r="D132" s="196" t="s">
        <v>61</v>
      </c>
      <c r="E132" s="196" t="s">
        <v>57</v>
      </c>
      <c r="F132" s="196" t="s">
        <v>58</v>
      </c>
      <c r="G132" s="196" t="s">
        <v>141</v>
      </c>
      <c r="H132" s="196" t="s">
        <v>142</v>
      </c>
      <c r="I132" s="196" t="s">
        <v>143</v>
      </c>
      <c r="J132" s="197" t="s">
        <v>119</v>
      </c>
      <c r="K132" s="198" t="s">
        <v>144</v>
      </c>
      <c r="L132" s="199"/>
      <c r="M132" s="101" t="s">
        <v>1</v>
      </c>
      <c r="N132" s="102" t="s">
        <v>40</v>
      </c>
      <c r="O132" s="102" t="s">
        <v>145</v>
      </c>
      <c r="P132" s="102" t="s">
        <v>146</v>
      </c>
      <c r="Q132" s="102" t="s">
        <v>147</v>
      </c>
      <c r="R132" s="102" t="s">
        <v>148</v>
      </c>
      <c r="S132" s="102" t="s">
        <v>149</v>
      </c>
      <c r="T132" s="103" t="s">
        <v>150</v>
      </c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</row>
    <row r="133" s="2" customFormat="1" ht="22.8" customHeight="1">
      <c r="A133" s="39"/>
      <c r="B133" s="40"/>
      <c r="C133" s="108" t="s">
        <v>151</v>
      </c>
      <c r="D133" s="41"/>
      <c r="E133" s="41"/>
      <c r="F133" s="41"/>
      <c r="G133" s="41"/>
      <c r="H133" s="41"/>
      <c r="I133" s="41"/>
      <c r="J133" s="200">
        <f>BK133</f>
        <v>0</v>
      </c>
      <c r="K133" s="41"/>
      <c r="L133" s="45"/>
      <c r="M133" s="104"/>
      <c r="N133" s="201"/>
      <c r="O133" s="105"/>
      <c r="P133" s="202">
        <f>P134+P261+P285</f>
        <v>0</v>
      </c>
      <c r="Q133" s="105"/>
      <c r="R133" s="202">
        <f>R134+R261+R285</f>
        <v>26.960692153000004</v>
      </c>
      <c r="S133" s="105"/>
      <c r="T133" s="203">
        <f>T134+T261+T285</f>
        <v>35.133758520000001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121</v>
      </c>
      <c r="BK133" s="204">
        <f>BK134+BK261+BK285</f>
        <v>0</v>
      </c>
    </row>
    <row r="134" s="12" customFormat="1" ht="25.92" customHeight="1">
      <c r="A134" s="12"/>
      <c r="B134" s="205"/>
      <c r="C134" s="206"/>
      <c r="D134" s="207" t="s">
        <v>75</v>
      </c>
      <c r="E134" s="208" t="s">
        <v>152</v>
      </c>
      <c r="F134" s="208" t="s">
        <v>153</v>
      </c>
      <c r="G134" s="206"/>
      <c r="H134" s="206"/>
      <c r="I134" s="209"/>
      <c r="J134" s="210">
        <f>BK134</f>
        <v>0</v>
      </c>
      <c r="K134" s="206"/>
      <c r="L134" s="211"/>
      <c r="M134" s="212"/>
      <c r="N134" s="213"/>
      <c r="O134" s="213"/>
      <c r="P134" s="214">
        <f>P135+P170+P185+P205+P230+P235+P252+P259</f>
        <v>0</v>
      </c>
      <c r="Q134" s="213"/>
      <c r="R134" s="214">
        <f>R135+R170+R185+R205+R230+R235+R252+R259</f>
        <v>26.693124858000004</v>
      </c>
      <c r="S134" s="213"/>
      <c r="T134" s="215">
        <f>T135+T170+T185+T205+T230+T235+T252+T259</f>
        <v>35.057483519999998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84</v>
      </c>
      <c r="AT134" s="217" t="s">
        <v>75</v>
      </c>
      <c r="AU134" s="217" t="s">
        <v>76</v>
      </c>
      <c r="AY134" s="216" t="s">
        <v>154</v>
      </c>
      <c r="BK134" s="218">
        <f>BK135+BK170+BK185+BK205+BK230+BK235+BK252+BK259</f>
        <v>0</v>
      </c>
    </row>
    <row r="135" s="12" customFormat="1" ht="22.8" customHeight="1">
      <c r="A135" s="12"/>
      <c r="B135" s="205"/>
      <c r="C135" s="206"/>
      <c r="D135" s="207" t="s">
        <v>75</v>
      </c>
      <c r="E135" s="219" t="s">
        <v>84</v>
      </c>
      <c r="F135" s="219" t="s">
        <v>155</v>
      </c>
      <c r="G135" s="206"/>
      <c r="H135" s="206"/>
      <c r="I135" s="209"/>
      <c r="J135" s="220">
        <f>BK135</f>
        <v>0</v>
      </c>
      <c r="K135" s="206"/>
      <c r="L135" s="211"/>
      <c r="M135" s="212"/>
      <c r="N135" s="213"/>
      <c r="O135" s="213"/>
      <c r="P135" s="214">
        <f>SUM(P136:P169)</f>
        <v>0</v>
      </c>
      <c r="Q135" s="213"/>
      <c r="R135" s="214">
        <f>SUM(R136:R169)</f>
        <v>0</v>
      </c>
      <c r="S135" s="213"/>
      <c r="T135" s="215">
        <f>SUM(T136:T169)</f>
        <v>17.771100000000001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84</v>
      </c>
      <c r="AT135" s="217" t="s">
        <v>75</v>
      </c>
      <c r="AU135" s="217" t="s">
        <v>84</v>
      </c>
      <c r="AY135" s="216" t="s">
        <v>154</v>
      </c>
      <c r="BK135" s="218">
        <f>SUM(BK136:BK169)</f>
        <v>0</v>
      </c>
    </row>
    <row r="136" s="2" customFormat="1" ht="24.15" customHeight="1">
      <c r="A136" s="39"/>
      <c r="B136" s="40"/>
      <c r="C136" s="221" t="s">
        <v>84</v>
      </c>
      <c r="D136" s="221" t="s">
        <v>156</v>
      </c>
      <c r="E136" s="222" t="s">
        <v>157</v>
      </c>
      <c r="F136" s="223" t="s">
        <v>158</v>
      </c>
      <c r="G136" s="224" t="s">
        <v>159</v>
      </c>
      <c r="H136" s="225">
        <v>10.1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42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0.255</v>
      </c>
      <c r="T136" s="232">
        <f>S136*H136</f>
        <v>2.5754999999999999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160</v>
      </c>
      <c r="AT136" s="233" t="s">
        <v>156</v>
      </c>
      <c r="AU136" s="233" t="s">
        <v>92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92</v>
      </c>
      <c r="BK136" s="234">
        <f>ROUND(I136*H136,2)</f>
        <v>0</v>
      </c>
      <c r="BL136" s="18" t="s">
        <v>160</v>
      </c>
      <c r="BM136" s="233" t="s">
        <v>161</v>
      </c>
    </row>
    <row r="137" s="13" customFormat="1">
      <c r="A137" s="13"/>
      <c r="B137" s="235"/>
      <c r="C137" s="236"/>
      <c r="D137" s="237" t="s">
        <v>162</v>
      </c>
      <c r="E137" s="238" t="s">
        <v>1</v>
      </c>
      <c r="F137" s="239" t="s">
        <v>163</v>
      </c>
      <c r="G137" s="236"/>
      <c r="H137" s="238" t="s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162</v>
      </c>
      <c r="AU137" s="245" t="s">
        <v>92</v>
      </c>
      <c r="AV137" s="13" t="s">
        <v>84</v>
      </c>
      <c r="AW137" s="13" t="s">
        <v>32</v>
      </c>
      <c r="AX137" s="13" t="s">
        <v>76</v>
      </c>
      <c r="AY137" s="245" t="s">
        <v>154</v>
      </c>
    </row>
    <row r="138" s="14" customFormat="1">
      <c r="A138" s="14"/>
      <c r="B138" s="246"/>
      <c r="C138" s="247"/>
      <c r="D138" s="237" t="s">
        <v>162</v>
      </c>
      <c r="E138" s="248" t="s">
        <v>1</v>
      </c>
      <c r="F138" s="249" t="s">
        <v>164</v>
      </c>
      <c r="G138" s="247"/>
      <c r="H138" s="250">
        <v>10.1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162</v>
      </c>
      <c r="AU138" s="256" t="s">
        <v>92</v>
      </c>
      <c r="AV138" s="14" t="s">
        <v>92</v>
      </c>
      <c r="AW138" s="14" t="s">
        <v>32</v>
      </c>
      <c r="AX138" s="14" t="s">
        <v>84</v>
      </c>
      <c r="AY138" s="256" t="s">
        <v>154</v>
      </c>
    </row>
    <row r="139" s="2" customFormat="1" ht="24.15" customHeight="1">
      <c r="A139" s="39"/>
      <c r="B139" s="40"/>
      <c r="C139" s="221" t="s">
        <v>92</v>
      </c>
      <c r="D139" s="221" t="s">
        <v>156</v>
      </c>
      <c r="E139" s="222" t="s">
        <v>165</v>
      </c>
      <c r="F139" s="223" t="s">
        <v>166</v>
      </c>
      <c r="G139" s="224" t="s">
        <v>159</v>
      </c>
      <c r="H139" s="225">
        <v>19.707999999999998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42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0.26000000000000001</v>
      </c>
      <c r="T139" s="232">
        <f>S139*H139</f>
        <v>5.1240800000000002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160</v>
      </c>
      <c r="AT139" s="233" t="s">
        <v>156</v>
      </c>
      <c r="AU139" s="233" t="s">
        <v>92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92</v>
      </c>
      <c r="BK139" s="234">
        <f>ROUND(I139*H139,2)</f>
        <v>0</v>
      </c>
      <c r="BL139" s="18" t="s">
        <v>160</v>
      </c>
      <c r="BM139" s="233" t="s">
        <v>167</v>
      </c>
    </row>
    <row r="140" s="13" customFormat="1">
      <c r="A140" s="13"/>
      <c r="B140" s="235"/>
      <c r="C140" s="236"/>
      <c r="D140" s="237" t="s">
        <v>162</v>
      </c>
      <c r="E140" s="238" t="s">
        <v>1</v>
      </c>
      <c r="F140" s="239" t="s">
        <v>168</v>
      </c>
      <c r="G140" s="236"/>
      <c r="H140" s="238" t="s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162</v>
      </c>
      <c r="AU140" s="245" t="s">
        <v>92</v>
      </c>
      <c r="AV140" s="13" t="s">
        <v>84</v>
      </c>
      <c r="AW140" s="13" t="s">
        <v>32</v>
      </c>
      <c r="AX140" s="13" t="s">
        <v>76</v>
      </c>
      <c r="AY140" s="245" t="s">
        <v>154</v>
      </c>
    </row>
    <row r="141" s="14" customFormat="1">
      <c r="A141" s="14"/>
      <c r="B141" s="246"/>
      <c r="C141" s="247"/>
      <c r="D141" s="237" t="s">
        <v>162</v>
      </c>
      <c r="E141" s="248" t="s">
        <v>1</v>
      </c>
      <c r="F141" s="249" t="s">
        <v>169</v>
      </c>
      <c r="G141" s="247"/>
      <c r="H141" s="250">
        <v>19.707999999999998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162</v>
      </c>
      <c r="AU141" s="256" t="s">
        <v>92</v>
      </c>
      <c r="AV141" s="14" t="s">
        <v>92</v>
      </c>
      <c r="AW141" s="14" t="s">
        <v>32</v>
      </c>
      <c r="AX141" s="14" t="s">
        <v>84</v>
      </c>
      <c r="AY141" s="256" t="s">
        <v>154</v>
      </c>
    </row>
    <row r="142" s="2" customFormat="1" ht="24.15" customHeight="1">
      <c r="A142" s="39"/>
      <c r="B142" s="40"/>
      <c r="C142" s="221" t="s">
        <v>100</v>
      </c>
      <c r="D142" s="221" t="s">
        <v>156</v>
      </c>
      <c r="E142" s="222" t="s">
        <v>170</v>
      </c>
      <c r="F142" s="223" t="s">
        <v>171</v>
      </c>
      <c r="G142" s="224" t="s">
        <v>159</v>
      </c>
      <c r="H142" s="225">
        <v>19.707999999999998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42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0.44</v>
      </c>
      <c r="T142" s="232">
        <f>S142*H142</f>
        <v>8.6715199999999992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160</v>
      </c>
      <c r="AT142" s="233" t="s">
        <v>156</v>
      </c>
      <c r="AU142" s="233" t="s">
        <v>92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92</v>
      </c>
      <c r="BK142" s="234">
        <f>ROUND(I142*H142,2)</f>
        <v>0</v>
      </c>
      <c r="BL142" s="18" t="s">
        <v>160</v>
      </c>
      <c r="BM142" s="233" t="s">
        <v>172</v>
      </c>
    </row>
    <row r="143" s="13" customFormat="1">
      <c r="A143" s="13"/>
      <c r="B143" s="235"/>
      <c r="C143" s="236"/>
      <c r="D143" s="237" t="s">
        <v>162</v>
      </c>
      <c r="E143" s="238" t="s">
        <v>1</v>
      </c>
      <c r="F143" s="239" t="s">
        <v>173</v>
      </c>
      <c r="G143" s="236"/>
      <c r="H143" s="238" t="s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162</v>
      </c>
      <c r="AU143" s="245" t="s">
        <v>92</v>
      </c>
      <c r="AV143" s="13" t="s">
        <v>84</v>
      </c>
      <c r="AW143" s="13" t="s">
        <v>32</v>
      </c>
      <c r="AX143" s="13" t="s">
        <v>76</v>
      </c>
      <c r="AY143" s="245" t="s">
        <v>154</v>
      </c>
    </row>
    <row r="144" s="14" customFormat="1">
      <c r="A144" s="14"/>
      <c r="B144" s="246"/>
      <c r="C144" s="247"/>
      <c r="D144" s="237" t="s">
        <v>162</v>
      </c>
      <c r="E144" s="248" t="s">
        <v>1</v>
      </c>
      <c r="F144" s="249" t="s">
        <v>169</v>
      </c>
      <c r="G144" s="247"/>
      <c r="H144" s="250">
        <v>19.707999999999998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162</v>
      </c>
      <c r="AU144" s="256" t="s">
        <v>92</v>
      </c>
      <c r="AV144" s="14" t="s">
        <v>92</v>
      </c>
      <c r="AW144" s="14" t="s">
        <v>32</v>
      </c>
      <c r="AX144" s="14" t="s">
        <v>84</v>
      </c>
      <c r="AY144" s="256" t="s">
        <v>154</v>
      </c>
    </row>
    <row r="145" s="2" customFormat="1" ht="16.5" customHeight="1">
      <c r="A145" s="39"/>
      <c r="B145" s="40"/>
      <c r="C145" s="221" t="s">
        <v>160</v>
      </c>
      <c r="D145" s="221" t="s">
        <v>156</v>
      </c>
      <c r="E145" s="222" t="s">
        <v>174</v>
      </c>
      <c r="F145" s="223" t="s">
        <v>175</v>
      </c>
      <c r="G145" s="224" t="s">
        <v>176</v>
      </c>
      <c r="H145" s="225">
        <v>7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42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0.20000000000000001</v>
      </c>
      <c r="T145" s="232">
        <f>S145*H145</f>
        <v>1.4000000000000001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160</v>
      </c>
      <c r="AT145" s="233" t="s">
        <v>156</v>
      </c>
      <c r="AU145" s="233" t="s">
        <v>92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92</v>
      </c>
      <c r="BK145" s="234">
        <f>ROUND(I145*H145,2)</f>
        <v>0</v>
      </c>
      <c r="BL145" s="18" t="s">
        <v>160</v>
      </c>
      <c r="BM145" s="233" t="s">
        <v>177</v>
      </c>
    </row>
    <row r="146" s="13" customFormat="1">
      <c r="A146" s="13"/>
      <c r="B146" s="235"/>
      <c r="C146" s="236"/>
      <c r="D146" s="237" t="s">
        <v>162</v>
      </c>
      <c r="E146" s="238" t="s">
        <v>1</v>
      </c>
      <c r="F146" s="239" t="s">
        <v>178</v>
      </c>
      <c r="G146" s="236"/>
      <c r="H146" s="238" t="s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162</v>
      </c>
      <c r="AU146" s="245" t="s">
        <v>92</v>
      </c>
      <c r="AV146" s="13" t="s">
        <v>84</v>
      </c>
      <c r="AW146" s="13" t="s">
        <v>32</v>
      </c>
      <c r="AX146" s="13" t="s">
        <v>76</v>
      </c>
      <c r="AY146" s="245" t="s">
        <v>154</v>
      </c>
    </row>
    <row r="147" s="14" customFormat="1">
      <c r="A147" s="14"/>
      <c r="B147" s="246"/>
      <c r="C147" s="247"/>
      <c r="D147" s="237" t="s">
        <v>162</v>
      </c>
      <c r="E147" s="248" t="s">
        <v>1</v>
      </c>
      <c r="F147" s="249" t="s">
        <v>179</v>
      </c>
      <c r="G147" s="247"/>
      <c r="H147" s="250">
        <v>7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162</v>
      </c>
      <c r="AU147" s="256" t="s">
        <v>92</v>
      </c>
      <c r="AV147" s="14" t="s">
        <v>92</v>
      </c>
      <c r="AW147" s="14" t="s">
        <v>32</v>
      </c>
      <c r="AX147" s="14" t="s">
        <v>84</v>
      </c>
      <c r="AY147" s="256" t="s">
        <v>154</v>
      </c>
    </row>
    <row r="148" s="2" customFormat="1" ht="24.15" customHeight="1">
      <c r="A148" s="39"/>
      <c r="B148" s="40"/>
      <c r="C148" s="221" t="s">
        <v>180</v>
      </c>
      <c r="D148" s="221" t="s">
        <v>156</v>
      </c>
      <c r="E148" s="222" t="s">
        <v>181</v>
      </c>
      <c r="F148" s="223" t="s">
        <v>182</v>
      </c>
      <c r="G148" s="224" t="s">
        <v>183</v>
      </c>
      <c r="H148" s="225">
        <v>37.514000000000003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42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160</v>
      </c>
      <c r="AT148" s="233" t="s">
        <v>156</v>
      </c>
      <c r="AU148" s="233" t="s">
        <v>92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92</v>
      </c>
      <c r="BK148" s="234">
        <f>ROUND(I148*H148,2)</f>
        <v>0</v>
      </c>
      <c r="BL148" s="18" t="s">
        <v>160</v>
      </c>
      <c r="BM148" s="233" t="s">
        <v>184</v>
      </c>
    </row>
    <row r="149" s="13" customFormat="1">
      <c r="A149" s="13"/>
      <c r="B149" s="235"/>
      <c r="C149" s="236"/>
      <c r="D149" s="237" t="s">
        <v>162</v>
      </c>
      <c r="E149" s="238" t="s">
        <v>1</v>
      </c>
      <c r="F149" s="239" t="s">
        <v>185</v>
      </c>
      <c r="G149" s="236"/>
      <c r="H149" s="238" t="s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162</v>
      </c>
      <c r="AU149" s="245" t="s">
        <v>92</v>
      </c>
      <c r="AV149" s="13" t="s">
        <v>84</v>
      </c>
      <c r="AW149" s="13" t="s">
        <v>32</v>
      </c>
      <c r="AX149" s="13" t="s">
        <v>76</v>
      </c>
      <c r="AY149" s="245" t="s">
        <v>154</v>
      </c>
    </row>
    <row r="150" s="13" customFormat="1">
      <c r="A150" s="13"/>
      <c r="B150" s="235"/>
      <c r="C150" s="236"/>
      <c r="D150" s="237" t="s">
        <v>162</v>
      </c>
      <c r="E150" s="238" t="s">
        <v>1</v>
      </c>
      <c r="F150" s="239" t="s">
        <v>186</v>
      </c>
      <c r="G150" s="236"/>
      <c r="H150" s="238" t="s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162</v>
      </c>
      <c r="AU150" s="245" t="s">
        <v>92</v>
      </c>
      <c r="AV150" s="13" t="s">
        <v>84</v>
      </c>
      <c r="AW150" s="13" t="s">
        <v>32</v>
      </c>
      <c r="AX150" s="13" t="s">
        <v>76</v>
      </c>
      <c r="AY150" s="245" t="s">
        <v>154</v>
      </c>
    </row>
    <row r="151" s="14" customFormat="1">
      <c r="A151" s="14"/>
      <c r="B151" s="246"/>
      <c r="C151" s="247"/>
      <c r="D151" s="237" t="s">
        <v>162</v>
      </c>
      <c r="E151" s="248" t="s">
        <v>1</v>
      </c>
      <c r="F151" s="249" t="s">
        <v>187</v>
      </c>
      <c r="G151" s="247"/>
      <c r="H151" s="250">
        <v>18.526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162</v>
      </c>
      <c r="AU151" s="256" t="s">
        <v>92</v>
      </c>
      <c r="AV151" s="14" t="s">
        <v>92</v>
      </c>
      <c r="AW151" s="14" t="s">
        <v>32</v>
      </c>
      <c r="AX151" s="14" t="s">
        <v>76</v>
      </c>
      <c r="AY151" s="256" t="s">
        <v>154</v>
      </c>
    </row>
    <row r="152" s="14" customFormat="1">
      <c r="A152" s="14"/>
      <c r="B152" s="246"/>
      <c r="C152" s="247"/>
      <c r="D152" s="237" t="s">
        <v>162</v>
      </c>
      <c r="E152" s="248" t="s">
        <v>1</v>
      </c>
      <c r="F152" s="249" t="s">
        <v>188</v>
      </c>
      <c r="G152" s="247"/>
      <c r="H152" s="250">
        <v>18.988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162</v>
      </c>
      <c r="AU152" s="256" t="s">
        <v>92</v>
      </c>
      <c r="AV152" s="14" t="s">
        <v>92</v>
      </c>
      <c r="AW152" s="14" t="s">
        <v>32</v>
      </c>
      <c r="AX152" s="14" t="s">
        <v>76</v>
      </c>
      <c r="AY152" s="256" t="s">
        <v>154</v>
      </c>
    </row>
    <row r="153" s="15" customFormat="1">
      <c r="A153" s="15"/>
      <c r="B153" s="257"/>
      <c r="C153" s="258"/>
      <c r="D153" s="237" t="s">
        <v>162</v>
      </c>
      <c r="E153" s="259" t="s">
        <v>1</v>
      </c>
      <c r="F153" s="260" t="s">
        <v>189</v>
      </c>
      <c r="G153" s="258"/>
      <c r="H153" s="261">
        <v>37.514000000000003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162</v>
      </c>
      <c r="AU153" s="267" t="s">
        <v>92</v>
      </c>
      <c r="AV153" s="15" t="s">
        <v>160</v>
      </c>
      <c r="AW153" s="15" t="s">
        <v>32</v>
      </c>
      <c r="AX153" s="15" t="s">
        <v>84</v>
      </c>
      <c r="AY153" s="267" t="s">
        <v>154</v>
      </c>
    </row>
    <row r="154" s="2" customFormat="1" ht="37.8" customHeight="1">
      <c r="A154" s="39"/>
      <c r="B154" s="40"/>
      <c r="C154" s="221" t="s">
        <v>190</v>
      </c>
      <c r="D154" s="221" t="s">
        <v>156</v>
      </c>
      <c r="E154" s="222" t="s">
        <v>191</v>
      </c>
      <c r="F154" s="223" t="s">
        <v>192</v>
      </c>
      <c r="G154" s="224" t="s">
        <v>183</v>
      </c>
      <c r="H154" s="225">
        <v>9.3789999999999996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42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160</v>
      </c>
      <c r="AT154" s="233" t="s">
        <v>156</v>
      </c>
      <c r="AU154" s="233" t="s">
        <v>92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92</v>
      </c>
      <c r="BK154" s="234">
        <f>ROUND(I154*H154,2)</f>
        <v>0</v>
      </c>
      <c r="BL154" s="18" t="s">
        <v>160</v>
      </c>
      <c r="BM154" s="233" t="s">
        <v>193</v>
      </c>
    </row>
    <row r="155" s="14" customFormat="1">
      <c r="A155" s="14"/>
      <c r="B155" s="246"/>
      <c r="C155" s="247"/>
      <c r="D155" s="237" t="s">
        <v>162</v>
      </c>
      <c r="E155" s="248" t="s">
        <v>1</v>
      </c>
      <c r="F155" s="249" t="s">
        <v>101</v>
      </c>
      <c r="G155" s="247"/>
      <c r="H155" s="250">
        <v>9.3789999999999996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162</v>
      </c>
      <c r="AU155" s="256" t="s">
        <v>92</v>
      </c>
      <c r="AV155" s="14" t="s">
        <v>92</v>
      </c>
      <c r="AW155" s="14" t="s">
        <v>32</v>
      </c>
      <c r="AX155" s="14" t="s">
        <v>84</v>
      </c>
      <c r="AY155" s="256" t="s">
        <v>154</v>
      </c>
    </row>
    <row r="156" s="2" customFormat="1" ht="37.8" customHeight="1">
      <c r="A156" s="39"/>
      <c r="B156" s="40"/>
      <c r="C156" s="221" t="s">
        <v>179</v>
      </c>
      <c r="D156" s="221" t="s">
        <v>156</v>
      </c>
      <c r="E156" s="222" t="s">
        <v>194</v>
      </c>
      <c r="F156" s="223" t="s">
        <v>195</v>
      </c>
      <c r="G156" s="224" t="s">
        <v>183</v>
      </c>
      <c r="H156" s="225">
        <v>9.3789999999999996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42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160</v>
      </c>
      <c r="AT156" s="233" t="s">
        <v>156</v>
      </c>
      <c r="AU156" s="233" t="s">
        <v>92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92</v>
      </c>
      <c r="BK156" s="234">
        <f>ROUND(I156*H156,2)</f>
        <v>0</v>
      </c>
      <c r="BL156" s="18" t="s">
        <v>160</v>
      </c>
      <c r="BM156" s="233" t="s">
        <v>196</v>
      </c>
    </row>
    <row r="157" s="14" customFormat="1">
      <c r="A157" s="14"/>
      <c r="B157" s="246"/>
      <c r="C157" s="247"/>
      <c r="D157" s="237" t="s">
        <v>162</v>
      </c>
      <c r="E157" s="248" t="s">
        <v>1</v>
      </c>
      <c r="F157" s="249" t="s">
        <v>101</v>
      </c>
      <c r="G157" s="247"/>
      <c r="H157" s="250">
        <v>9.3789999999999996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162</v>
      </c>
      <c r="AU157" s="256" t="s">
        <v>92</v>
      </c>
      <c r="AV157" s="14" t="s">
        <v>92</v>
      </c>
      <c r="AW157" s="14" t="s">
        <v>32</v>
      </c>
      <c r="AX157" s="14" t="s">
        <v>84</v>
      </c>
      <c r="AY157" s="256" t="s">
        <v>154</v>
      </c>
    </row>
    <row r="158" s="2" customFormat="1" ht="37.8" customHeight="1">
      <c r="A158" s="39"/>
      <c r="B158" s="40"/>
      <c r="C158" s="221" t="s">
        <v>197</v>
      </c>
      <c r="D158" s="221" t="s">
        <v>156</v>
      </c>
      <c r="E158" s="222" t="s">
        <v>198</v>
      </c>
      <c r="F158" s="223" t="s">
        <v>199</v>
      </c>
      <c r="G158" s="224" t="s">
        <v>183</v>
      </c>
      <c r="H158" s="225">
        <v>9.3789999999999996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42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160</v>
      </c>
      <c r="AT158" s="233" t="s">
        <v>156</v>
      </c>
      <c r="AU158" s="233" t="s">
        <v>92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92</v>
      </c>
      <c r="BK158" s="234">
        <f>ROUND(I158*H158,2)</f>
        <v>0</v>
      </c>
      <c r="BL158" s="18" t="s">
        <v>160</v>
      </c>
      <c r="BM158" s="233" t="s">
        <v>200</v>
      </c>
    </row>
    <row r="159" s="14" customFormat="1">
      <c r="A159" s="14"/>
      <c r="B159" s="246"/>
      <c r="C159" s="247"/>
      <c r="D159" s="237" t="s">
        <v>162</v>
      </c>
      <c r="E159" s="248" t="s">
        <v>101</v>
      </c>
      <c r="F159" s="249" t="s">
        <v>201</v>
      </c>
      <c r="G159" s="247"/>
      <c r="H159" s="250">
        <v>9.3789999999999996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162</v>
      </c>
      <c r="AU159" s="256" t="s">
        <v>92</v>
      </c>
      <c r="AV159" s="14" t="s">
        <v>92</v>
      </c>
      <c r="AW159" s="14" t="s">
        <v>32</v>
      </c>
      <c r="AX159" s="14" t="s">
        <v>84</v>
      </c>
      <c r="AY159" s="256" t="s">
        <v>154</v>
      </c>
    </row>
    <row r="160" s="2" customFormat="1" ht="24.15" customHeight="1">
      <c r="A160" s="39"/>
      <c r="B160" s="40"/>
      <c r="C160" s="221" t="s">
        <v>202</v>
      </c>
      <c r="D160" s="221" t="s">
        <v>156</v>
      </c>
      <c r="E160" s="222" t="s">
        <v>203</v>
      </c>
      <c r="F160" s="223" t="s">
        <v>204</v>
      </c>
      <c r="G160" s="224" t="s">
        <v>183</v>
      </c>
      <c r="H160" s="225">
        <v>9.3789999999999996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42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160</v>
      </c>
      <c r="AT160" s="233" t="s">
        <v>156</v>
      </c>
      <c r="AU160" s="233" t="s">
        <v>92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92</v>
      </c>
      <c r="BK160" s="234">
        <f>ROUND(I160*H160,2)</f>
        <v>0</v>
      </c>
      <c r="BL160" s="18" t="s">
        <v>160</v>
      </c>
      <c r="BM160" s="233" t="s">
        <v>205</v>
      </c>
    </row>
    <row r="161" s="14" customFormat="1">
      <c r="A161" s="14"/>
      <c r="B161" s="246"/>
      <c r="C161" s="247"/>
      <c r="D161" s="237" t="s">
        <v>162</v>
      </c>
      <c r="E161" s="248" t="s">
        <v>1</v>
      </c>
      <c r="F161" s="249" t="s">
        <v>101</v>
      </c>
      <c r="G161" s="247"/>
      <c r="H161" s="250">
        <v>9.3789999999999996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162</v>
      </c>
      <c r="AU161" s="256" t="s">
        <v>92</v>
      </c>
      <c r="AV161" s="14" t="s">
        <v>92</v>
      </c>
      <c r="AW161" s="14" t="s">
        <v>32</v>
      </c>
      <c r="AX161" s="14" t="s">
        <v>84</v>
      </c>
      <c r="AY161" s="256" t="s">
        <v>154</v>
      </c>
    </row>
    <row r="162" s="2" customFormat="1" ht="33" customHeight="1">
      <c r="A162" s="39"/>
      <c r="B162" s="40"/>
      <c r="C162" s="221" t="s">
        <v>206</v>
      </c>
      <c r="D162" s="221" t="s">
        <v>156</v>
      </c>
      <c r="E162" s="222" t="s">
        <v>207</v>
      </c>
      <c r="F162" s="223" t="s">
        <v>208</v>
      </c>
      <c r="G162" s="224" t="s">
        <v>209</v>
      </c>
      <c r="H162" s="225">
        <v>16.882000000000001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42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160</v>
      </c>
      <c r="AT162" s="233" t="s">
        <v>156</v>
      </c>
      <c r="AU162" s="233" t="s">
        <v>92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92</v>
      </c>
      <c r="BK162" s="234">
        <f>ROUND(I162*H162,2)</f>
        <v>0</v>
      </c>
      <c r="BL162" s="18" t="s">
        <v>160</v>
      </c>
      <c r="BM162" s="233" t="s">
        <v>210</v>
      </c>
    </row>
    <row r="163" s="14" customFormat="1">
      <c r="A163" s="14"/>
      <c r="B163" s="246"/>
      <c r="C163" s="247"/>
      <c r="D163" s="237" t="s">
        <v>162</v>
      </c>
      <c r="E163" s="248" t="s">
        <v>1</v>
      </c>
      <c r="F163" s="249" t="s">
        <v>211</v>
      </c>
      <c r="G163" s="247"/>
      <c r="H163" s="250">
        <v>16.882000000000001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162</v>
      </c>
      <c r="AU163" s="256" t="s">
        <v>92</v>
      </c>
      <c r="AV163" s="14" t="s">
        <v>92</v>
      </c>
      <c r="AW163" s="14" t="s">
        <v>32</v>
      </c>
      <c r="AX163" s="14" t="s">
        <v>84</v>
      </c>
      <c r="AY163" s="256" t="s">
        <v>154</v>
      </c>
    </row>
    <row r="164" s="2" customFormat="1" ht="24.15" customHeight="1">
      <c r="A164" s="39"/>
      <c r="B164" s="40"/>
      <c r="C164" s="221" t="s">
        <v>212</v>
      </c>
      <c r="D164" s="221" t="s">
        <v>156</v>
      </c>
      <c r="E164" s="222" t="s">
        <v>213</v>
      </c>
      <c r="F164" s="223" t="s">
        <v>214</v>
      </c>
      <c r="G164" s="224" t="s">
        <v>183</v>
      </c>
      <c r="H164" s="225">
        <v>28.135000000000002</v>
      </c>
      <c r="I164" s="226"/>
      <c r="J164" s="227">
        <f>ROUND(I164*H164,2)</f>
        <v>0</v>
      </c>
      <c r="K164" s="228"/>
      <c r="L164" s="45"/>
      <c r="M164" s="229" t="s">
        <v>1</v>
      </c>
      <c r="N164" s="230" t="s">
        <v>42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160</v>
      </c>
      <c r="AT164" s="233" t="s">
        <v>156</v>
      </c>
      <c r="AU164" s="233" t="s">
        <v>92</v>
      </c>
      <c r="AY164" s="18" t="s">
        <v>154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92</v>
      </c>
      <c r="BK164" s="234">
        <f>ROUND(I164*H164,2)</f>
        <v>0</v>
      </c>
      <c r="BL164" s="18" t="s">
        <v>160</v>
      </c>
      <c r="BM164" s="233" t="s">
        <v>215</v>
      </c>
    </row>
    <row r="165" s="14" customFormat="1">
      <c r="A165" s="14"/>
      <c r="B165" s="246"/>
      <c r="C165" s="247"/>
      <c r="D165" s="237" t="s">
        <v>162</v>
      </c>
      <c r="E165" s="248" t="s">
        <v>1</v>
      </c>
      <c r="F165" s="249" t="s">
        <v>216</v>
      </c>
      <c r="G165" s="247"/>
      <c r="H165" s="250">
        <v>13.894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162</v>
      </c>
      <c r="AU165" s="256" t="s">
        <v>92</v>
      </c>
      <c r="AV165" s="14" t="s">
        <v>92</v>
      </c>
      <c r="AW165" s="14" t="s">
        <v>32</v>
      </c>
      <c r="AX165" s="14" t="s">
        <v>76</v>
      </c>
      <c r="AY165" s="256" t="s">
        <v>154</v>
      </c>
    </row>
    <row r="166" s="14" customFormat="1">
      <c r="A166" s="14"/>
      <c r="B166" s="246"/>
      <c r="C166" s="247"/>
      <c r="D166" s="237" t="s">
        <v>162</v>
      </c>
      <c r="E166" s="248" t="s">
        <v>1</v>
      </c>
      <c r="F166" s="249" t="s">
        <v>217</v>
      </c>
      <c r="G166" s="247"/>
      <c r="H166" s="250">
        <v>14.241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162</v>
      </c>
      <c r="AU166" s="256" t="s">
        <v>92</v>
      </c>
      <c r="AV166" s="14" t="s">
        <v>92</v>
      </c>
      <c r="AW166" s="14" t="s">
        <v>32</v>
      </c>
      <c r="AX166" s="14" t="s">
        <v>76</v>
      </c>
      <c r="AY166" s="256" t="s">
        <v>154</v>
      </c>
    </row>
    <row r="167" s="15" customFormat="1">
      <c r="A167" s="15"/>
      <c r="B167" s="257"/>
      <c r="C167" s="258"/>
      <c r="D167" s="237" t="s">
        <v>162</v>
      </c>
      <c r="E167" s="259" t="s">
        <v>1</v>
      </c>
      <c r="F167" s="260" t="s">
        <v>189</v>
      </c>
      <c r="G167" s="258"/>
      <c r="H167" s="261">
        <v>28.135000000000002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162</v>
      </c>
      <c r="AU167" s="267" t="s">
        <v>92</v>
      </c>
      <c r="AV167" s="15" t="s">
        <v>160</v>
      </c>
      <c r="AW167" s="15" t="s">
        <v>32</v>
      </c>
      <c r="AX167" s="15" t="s">
        <v>84</v>
      </c>
      <c r="AY167" s="267" t="s">
        <v>154</v>
      </c>
    </row>
    <row r="168" s="2" customFormat="1" ht="24.15" customHeight="1">
      <c r="A168" s="39"/>
      <c r="B168" s="40"/>
      <c r="C168" s="221" t="s">
        <v>108</v>
      </c>
      <c r="D168" s="221" t="s">
        <v>156</v>
      </c>
      <c r="E168" s="222" t="s">
        <v>218</v>
      </c>
      <c r="F168" s="223" t="s">
        <v>219</v>
      </c>
      <c r="G168" s="224" t="s">
        <v>159</v>
      </c>
      <c r="H168" s="225">
        <v>29.808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42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160</v>
      </c>
      <c r="AT168" s="233" t="s">
        <v>156</v>
      </c>
      <c r="AU168" s="233" t="s">
        <v>92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92</v>
      </c>
      <c r="BK168" s="234">
        <f>ROUND(I168*H168,2)</f>
        <v>0</v>
      </c>
      <c r="BL168" s="18" t="s">
        <v>160</v>
      </c>
      <c r="BM168" s="233" t="s">
        <v>220</v>
      </c>
    </row>
    <row r="169" s="14" customFormat="1">
      <c r="A169" s="14"/>
      <c r="B169" s="246"/>
      <c r="C169" s="247"/>
      <c r="D169" s="237" t="s">
        <v>162</v>
      </c>
      <c r="E169" s="248" t="s">
        <v>1</v>
      </c>
      <c r="F169" s="249" t="s">
        <v>221</v>
      </c>
      <c r="G169" s="247"/>
      <c r="H169" s="250">
        <v>29.808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162</v>
      </c>
      <c r="AU169" s="256" t="s">
        <v>92</v>
      </c>
      <c r="AV169" s="14" t="s">
        <v>92</v>
      </c>
      <c r="AW169" s="14" t="s">
        <v>32</v>
      </c>
      <c r="AX169" s="14" t="s">
        <v>84</v>
      </c>
      <c r="AY169" s="256" t="s">
        <v>154</v>
      </c>
    </row>
    <row r="170" s="12" customFormat="1" ht="22.8" customHeight="1">
      <c r="A170" s="12"/>
      <c r="B170" s="205"/>
      <c r="C170" s="206"/>
      <c r="D170" s="207" t="s">
        <v>75</v>
      </c>
      <c r="E170" s="219" t="s">
        <v>92</v>
      </c>
      <c r="F170" s="219" t="s">
        <v>222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SUM(P171:P184)</f>
        <v>0</v>
      </c>
      <c r="Q170" s="213"/>
      <c r="R170" s="214">
        <f>SUM(R171:R184)</f>
        <v>18.98499224</v>
      </c>
      <c r="S170" s="213"/>
      <c r="T170" s="215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84</v>
      </c>
      <c r="AT170" s="217" t="s">
        <v>75</v>
      </c>
      <c r="AU170" s="217" t="s">
        <v>84</v>
      </c>
      <c r="AY170" s="216" t="s">
        <v>154</v>
      </c>
      <c r="BK170" s="218">
        <f>SUM(BK171:BK184)</f>
        <v>0</v>
      </c>
    </row>
    <row r="171" s="2" customFormat="1" ht="24.15" customHeight="1">
      <c r="A171" s="39"/>
      <c r="B171" s="40"/>
      <c r="C171" s="221" t="s">
        <v>223</v>
      </c>
      <c r="D171" s="221" t="s">
        <v>156</v>
      </c>
      <c r="E171" s="222" t="s">
        <v>224</v>
      </c>
      <c r="F171" s="223" t="s">
        <v>225</v>
      </c>
      <c r="G171" s="224" t="s">
        <v>226</v>
      </c>
      <c r="H171" s="225">
        <v>35.079999999999998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42</v>
      </c>
      <c r="O171" s="92"/>
      <c r="P171" s="231">
        <f>O171*H171</f>
        <v>0</v>
      </c>
      <c r="Q171" s="231">
        <v>0.00072999999999999996</v>
      </c>
      <c r="R171" s="231">
        <f>Q171*H171</f>
        <v>0.025608399999999996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160</v>
      </c>
      <c r="AT171" s="233" t="s">
        <v>156</v>
      </c>
      <c r="AU171" s="233" t="s">
        <v>92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92</v>
      </c>
      <c r="BK171" s="234">
        <f>ROUND(I171*H171,2)</f>
        <v>0</v>
      </c>
      <c r="BL171" s="18" t="s">
        <v>160</v>
      </c>
      <c r="BM171" s="233" t="s">
        <v>227</v>
      </c>
    </row>
    <row r="172" s="14" customFormat="1">
      <c r="A172" s="14"/>
      <c r="B172" s="246"/>
      <c r="C172" s="247"/>
      <c r="D172" s="237" t="s">
        <v>162</v>
      </c>
      <c r="E172" s="248" t="s">
        <v>1</v>
      </c>
      <c r="F172" s="249" t="s">
        <v>228</v>
      </c>
      <c r="G172" s="247"/>
      <c r="H172" s="250">
        <v>7.5599999999999996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162</v>
      </c>
      <c r="AU172" s="256" t="s">
        <v>92</v>
      </c>
      <c r="AV172" s="14" t="s">
        <v>92</v>
      </c>
      <c r="AW172" s="14" t="s">
        <v>32</v>
      </c>
      <c r="AX172" s="14" t="s">
        <v>76</v>
      </c>
      <c r="AY172" s="256" t="s">
        <v>154</v>
      </c>
    </row>
    <row r="173" s="14" customFormat="1">
      <c r="A173" s="14"/>
      <c r="B173" s="246"/>
      <c r="C173" s="247"/>
      <c r="D173" s="237" t="s">
        <v>162</v>
      </c>
      <c r="E173" s="248" t="s">
        <v>1</v>
      </c>
      <c r="F173" s="249" t="s">
        <v>229</v>
      </c>
      <c r="G173" s="247"/>
      <c r="H173" s="250">
        <v>27.52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162</v>
      </c>
      <c r="AU173" s="256" t="s">
        <v>92</v>
      </c>
      <c r="AV173" s="14" t="s">
        <v>92</v>
      </c>
      <c r="AW173" s="14" t="s">
        <v>32</v>
      </c>
      <c r="AX173" s="14" t="s">
        <v>76</v>
      </c>
      <c r="AY173" s="256" t="s">
        <v>154</v>
      </c>
    </row>
    <row r="174" s="15" customFormat="1">
      <c r="A174" s="15"/>
      <c r="B174" s="257"/>
      <c r="C174" s="258"/>
      <c r="D174" s="237" t="s">
        <v>162</v>
      </c>
      <c r="E174" s="259" t="s">
        <v>1</v>
      </c>
      <c r="F174" s="260" t="s">
        <v>189</v>
      </c>
      <c r="G174" s="258"/>
      <c r="H174" s="261">
        <v>35.079999999999998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162</v>
      </c>
      <c r="AU174" s="267" t="s">
        <v>92</v>
      </c>
      <c r="AV174" s="15" t="s">
        <v>160</v>
      </c>
      <c r="AW174" s="15" t="s">
        <v>32</v>
      </c>
      <c r="AX174" s="15" t="s">
        <v>84</v>
      </c>
      <c r="AY174" s="267" t="s">
        <v>154</v>
      </c>
    </row>
    <row r="175" s="2" customFormat="1" ht="24.15" customHeight="1">
      <c r="A175" s="39"/>
      <c r="B175" s="40"/>
      <c r="C175" s="221" t="s">
        <v>230</v>
      </c>
      <c r="D175" s="221" t="s">
        <v>156</v>
      </c>
      <c r="E175" s="222" t="s">
        <v>231</v>
      </c>
      <c r="F175" s="223" t="s">
        <v>232</v>
      </c>
      <c r="G175" s="224" t="s">
        <v>159</v>
      </c>
      <c r="H175" s="225">
        <v>36.060000000000002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42</v>
      </c>
      <c r="O175" s="92"/>
      <c r="P175" s="231">
        <f>O175*H175</f>
        <v>0</v>
      </c>
      <c r="Q175" s="231">
        <v>9.8999999999999994E-05</v>
      </c>
      <c r="R175" s="231">
        <f>Q175*H175</f>
        <v>0.0035699400000000002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160</v>
      </c>
      <c r="AT175" s="233" t="s">
        <v>156</v>
      </c>
      <c r="AU175" s="233" t="s">
        <v>92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92</v>
      </c>
      <c r="BK175" s="234">
        <f>ROUND(I175*H175,2)</f>
        <v>0</v>
      </c>
      <c r="BL175" s="18" t="s">
        <v>160</v>
      </c>
      <c r="BM175" s="233" t="s">
        <v>233</v>
      </c>
    </row>
    <row r="176" s="14" customFormat="1">
      <c r="A176" s="14"/>
      <c r="B176" s="246"/>
      <c r="C176" s="247"/>
      <c r="D176" s="237" t="s">
        <v>162</v>
      </c>
      <c r="E176" s="248" t="s">
        <v>1</v>
      </c>
      <c r="F176" s="249" t="s">
        <v>89</v>
      </c>
      <c r="G176" s="247"/>
      <c r="H176" s="250">
        <v>36.060000000000002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162</v>
      </c>
      <c r="AU176" s="256" t="s">
        <v>92</v>
      </c>
      <c r="AV176" s="14" t="s">
        <v>92</v>
      </c>
      <c r="AW176" s="14" t="s">
        <v>32</v>
      </c>
      <c r="AX176" s="14" t="s">
        <v>84</v>
      </c>
      <c r="AY176" s="256" t="s">
        <v>154</v>
      </c>
    </row>
    <row r="177" s="2" customFormat="1" ht="24.15" customHeight="1">
      <c r="A177" s="39"/>
      <c r="B177" s="40"/>
      <c r="C177" s="268" t="s">
        <v>8</v>
      </c>
      <c r="D177" s="268" t="s">
        <v>234</v>
      </c>
      <c r="E177" s="269" t="s">
        <v>235</v>
      </c>
      <c r="F177" s="270" t="s">
        <v>236</v>
      </c>
      <c r="G177" s="271" t="s">
        <v>159</v>
      </c>
      <c r="H177" s="272">
        <v>42.713000000000001</v>
      </c>
      <c r="I177" s="273"/>
      <c r="J177" s="274">
        <f>ROUND(I177*H177,2)</f>
        <v>0</v>
      </c>
      <c r="K177" s="275"/>
      <c r="L177" s="276"/>
      <c r="M177" s="277" t="s">
        <v>1</v>
      </c>
      <c r="N177" s="278" t="s">
        <v>42</v>
      </c>
      <c r="O177" s="92"/>
      <c r="P177" s="231">
        <f>O177*H177</f>
        <v>0</v>
      </c>
      <c r="Q177" s="231">
        <v>0.00029999999999999997</v>
      </c>
      <c r="R177" s="231">
        <f>Q177*H177</f>
        <v>0.0128139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197</v>
      </c>
      <c r="AT177" s="233" t="s">
        <v>234</v>
      </c>
      <c r="AU177" s="233" t="s">
        <v>92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92</v>
      </c>
      <c r="BK177" s="234">
        <f>ROUND(I177*H177,2)</f>
        <v>0</v>
      </c>
      <c r="BL177" s="18" t="s">
        <v>160</v>
      </c>
      <c r="BM177" s="233" t="s">
        <v>237</v>
      </c>
    </row>
    <row r="178" s="14" customFormat="1">
      <c r="A178" s="14"/>
      <c r="B178" s="246"/>
      <c r="C178" s="247"/>
      <c r="D178" s="237" t="s">
        <v>162</v>
      </c>
      <c r="E178" s="248" t="s">
        <v>1</v>
      </c>
      <c r="F178" s="249" t="s">
        <v>238</v>
      </c>
      <c r="G178" s="247"/>
      <c r="H178" s="250">
        <v>42.713000000000001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162</v>
      </c>
      <c r="AU178" s="256" t="s">
        <v>92</v>
      </c>
      <c r="AV178" s="14" t="s">
        <v>92</v>
      </c>
      <c r="AW178" s="14" t="s">
        <v>32</v>
      </c>
      <c r="AX178" s="14" t="s">
        <v>84</v>
      </c>
      <c r="AY178" s="256" t="s">
        <v>154</v>
      </c>
    </row>
    <row r="179" s="2" customFormat="1" ht="24.15" customHeight="1">
      <c r="A179" s="39"/>
      <c r="B179" s="40"/>
      <c r="C179" s="221" t="s">
        <v>239</v>
      </c>
      <c r="D179" s="221" t="s">
        <v>156</v>
      </c>
      <c r="E179" s="222" t="s">
        <v>240</v>
      </c>
      <c r="F179" s="223" t="s">
        <v>241</v>
      </c>
      <c r="G179" s="224" t="s">
        <v>226</v>
      </c>
      <c r="H179" s="225">
        <v>35.079999999999998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42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160</v>
      </c>
      <c r="AT179" s="233" t="s">
        <v>156</v>
      </c>
      <c r="AU179" s="233" t="s">
        <v>92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92</v>
      </c>
      <c r="BK179" s="234">
        <f>ROUND(I179*H179,2)</f>
        <v>0</v>
      </c>
      <c r="BL179" s="18" t="s">
        <v>160</v>
      </c>
      <c r="BM179" s="233" t="s">
        <v>242</v>
      </c>
    </row>
    <row r="180" s="14" customFormat="1">
      <c r="A180" s="14"/>
      <c r="B180" s="246"/>
      <c r="C180" s="247"/>
      <c r="D180" s="237" t="s">
        <v>162</v>
      </c>
      <c r="E180" s="248" t="s">
        <v>1</v>
      </c>
      <c r="F180" s="249" t="s">
        <v>228</v>
      </c>
      <c r="G180" s="247"/>
      <c r="H180" s="250">
        <v>7.5599999999999996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162</v>
      </c>
      <c r="AU180" s="256" t="s">
        <v>92</v>
      </c>
      <c r="AV180" s="14" t="s">
        <v>92</v>
      </c>
      <c r="AW180" s="14" t="s">
        <v>32</v>
      </c>
      <c r="AX180" s="14" t="s">
        <v>76</v>
      </c>
      <c r="AY180" s="256" t="s">
        <v>154</v>
      </c>
    </row>
    <row r="181" s="14" customFormat="1">
      <c r="A181" s="14"/>
      <c r="B181" s="246"/>
      <c r="C181" s="247"/>
      <c r="D181" s="237" t="s">
        <v>162</v>
      </c>
      <c r="E181" s="248" t="s">
        <v>1</v>
      </c>
      <c r="F181" s="249" t="s">
        <v>243</v>
      </c>
      <c r="G181" s="247"/>
      <c r="H181" s="250">
        <v>27.52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162</v>
      </c>
      <c r="AU181" s="256" t="s">
        <v>92</v>
      </c>
      <c r="AV181" s="14" t="s">
        <v>92</v>
      </c>
      <c r="AW181" s="14" t="s">
        <v>32</v>
      </c>
      <c r="AX181" s="14" t="s">
        <v>76</v>
      </c>
      <c r="AY181" s="256" t="s">
        <v>154</v>
      </c>
    </row>
    <row r="182" s="15" customFormat="1">
      <c r="A182" s="15"/>
      <c r="B182" s="257"/>
      <c r="C182" s="258"/>
      <c r="D182" s="237" t="s">
        <v>162</v>
      </c>
      <c r="E182" s="259" t="s">
        <v>1</v>
      </c>
      <c r="F182" s="260" t="s">
        <v>189</v>
      </c>
      <c r="G182" s="258"/>
      <c r="H182" s="261">
        <v>35.079999999999998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162</v>
      </c>
      <c r="AU182" s="267" t="s">
        <v>92</v>
      </c>
      <c r="AV182" s="15" t="s">
        <v>160</v>
      </c>
      <c r="AW182" s="15" t="s">
        <v>32</v>
      </c>
      <c r="AX182" s="15" t="s">
        <v>84</v>
      </c>
      <c r="AY182" s="267" t="s">
        <v>154</v>
      </c>
    </row>
    <row r="183" s="2" customFormat="1" ht="16.5" customHeight="1">
      <c r="A183" s="39"/>
      <c r="B183" s="40"/>
      <c r="C183" s="268" t="s">
        <v>244</v>
      </c>
      <c r="D183" s="268" t="s">
        <v>234</v>
      </c>
      <c r="E183" s="269" t="s">
        <v>245</v>
      </c>
      <c r="F183" s="270" t="s">
        <v>246</v>
      </c>
      <c r="G183" s="271" t="s">
        <v>209</v>
      </c>
      <c r="H183" s="272">
        <v>18.943000000000001</v>
      </c>
      <c r="I183" s="273"/>
      <c r="J183" s="274">
        <f>ROUND(I183*H183,2)</f>
        <v>0</v>
      </c>
      <c r="K183" s="275"/>
      <c r="L183" s="276"/>
      <c r="M183" s="277" t="s">
        <v>1</v>
      </c>
      <c r="N183" s="278" t="s">
        <v>42</v>
      </c>
      <c r="O183" s="92"/>
      <c r="P183" s="231">
        <f>O183*H183</f>
        <v>0</v>
      </c>
      <c r="Q183" s="231">
        <v>1</v>
      </c>
      <c r="R183" s="231">
        <f>Q183*H183</f>
        <v>18.943000000000001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197</v>
      </c>
      <c r="AT183" s="233" t="s">
        <v>234</v>
      </c>
      <c r="AU183" s="233" t="s">
        <v>92</v>
      </c>
      <c r="AY183" s="18" t="s">
        <v>154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92</v>
      </c>
      <c r="BK183" s="234">
        <f>ROUND(I183*H183,2)</f>
        <v>0</v>
      </c>
      <c r="BL183" s="18" t="s">
        <v>160</v>
      </c>
      <c r="BM183" s="233" t="s">
        <v>247</v>
      </c>
    </row>
    <row r="184" s="14" customFormat="1">
      <c r="A184" s="14"/>
      <c r="B184" s="246"/>
      <c r="C184" s="247"/>
      <c r="D184" s="237" t="s">
        <v>162</v>
      </c>
      <c r="E184" s="248" t="s">
        <v>1</v>
      </c>
      <c r="F184" s="249" t="s">
        <v>248</v>
      </c>
      <c r="G184" s="247"/>
      <c r="H184" s="250">
        <v>18.943000000000001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162</v>
      </c>
      <c r="AU184" s="256" t="s">
        <v>92</v>
      </c>
      <c r="AV184" s="14" t="s">
        <v>92</v>
      </c>
      <c r="AW184" s="14" t="s">
        <v>32</v>
      </c>
      <c r="AX184" s="14" t="s">
        <v>84</v>
      </c>
      <c r="AY184" s="256" t="s">
        <v>154</v>
      </c>
    </row>
    <row r="185" s="12" customFormat="1" ht="22.8" customHeight="1">
      <c r="A185" s="12"/>
      <c r="B185" s="205"/>
      <c r="C185" s="206"/>
      <c r="D185" s="207" t="s">
        <v>75</v>
      </c>
      <c r="E185" s="219" t="s">
        <v>100</v>
      </c>
      <c r="F185" s="219" t="s">
        <v>249</v>
      </c>
      <c r="G185" s="206"/>
      <c r="H185" s="206"/>
      <c r="I185" s="209"/>
      <c r="J185" s="220">
        <f>BK185</f>
        <v>0</v>
      </c>
      <c r="K185" s="206"/>
      <c r="L185" s="211"/>
      <c r="M185" s="212"/>
      <c r="N185" s="213"/>
      <c r="O185" s="213"/>
      <c r="P185" s="214">
        <f>SUM(P186:P204)</f>
        <v>0</v>
      </c>
      <c r="Q185" s="213"/>
      <c r="R185" s="214">
        <f>SUM(R186:R204)</f>
        <v>1.2233159279999999</v>
      </c>
      <c r="S185" s="213"/>
      <c r="T185" s="215">
        <f>SUM(T186:T204)</f>
        <v>0.02938352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6" t="s">
        <v>84</v>
      </c>
      <c r="AT185" s="217" t="s">
        <v>75</v>
      </c>
      <c r="AU185" s="217" t="s">
        <v>84</v>
      </c>
      <c r="AY185" s="216" t="s">
        <v>154</v>
      </c>
      <c r="BK185" s="218">
        <f>SUM(BK186:BK204)</f>
        <v>0</v>
      </c>
    </row>
    <row r="186" s="2" customFormat="1" ht="24.15" customHeight="1">
      <c r="A186" s="39"/>
      <c r="B186" s="40"/>
      <c r="C186" s="221" t="s">
        <v>250</v>
      </c>
      <c r="D186" s="221" t="s">
        <v>156</v>
      </c>
      <c r="E186" s="222" t="s">
        <v>251</v>
      </c>
      <c r="F186" s="223" t="s">
        <v>252</v>
      </c>
      <c r="G186" s="224" t="s">
        <v>226</v>
      </c>
      <c r="H186" s="225">
        <v>607.79999999999995</v>
      </c>
      <c r="I186" s="226"/>
      <c r="J186" s="227">
        <f>ROUND(I186*H186,2)</f>
        <v>0</v>
      </c>
      <c r="K186" s="228"/>
      <c r="L186" s="45"/>
      <c r="M186" s="229" t="s">
        <v>1</v>
      </c>
      <c r="N186" s="230" t="s">
        <v>42</v>
      </c>
      <c r="O186" s="92"/>
      <c r="P186" s="231">
        <f>O186*H186</f>
        <v>0</v>
      </c>
      <c r="Q186" s="231">
        <v>0.00122448</v>
      </c>
      <c r="R186" s="231">
        <f>Q186*H186</f>
        <v>0.7442389439999999</v>
      </c>
      <c r="S186" s="231">
        <v>4.0000000000000003E-05</v>
      </c>
      <c r="T186" s="232">
        <f>S186*H186</f>
        <v>0.024312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160</v>
      </c>
      <c r="AT186" s="233" t="s">
        <v>156</v>
      </c>
      <c r="AU186" s="233" t="s">
        <v>92</v>
      </c>
      <c r="AY186" s="18" t="s">
        <v>154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92</v>
      </c>
      <c r="BK186" s="234">
        <f>ROUND(I186*H186,2)</f>
        <v>0</v>
      </c>
      <c r="BL186" s="18" t="s">
        <v>160</v>
      </c>
      <c r="BM186" s="233" t="s">
        <v>253</v>
      </c>
    </row>
    <row r="187" s="13" customFormat="1">
      <c r="A187" s="13"/>
      <c r="B187" s="235"/>
      <c r="C187" s="236"/>
      <c r="D187" s="237" t="s">
        <v>162</v>
      </c>
      <c r="E187" s="238" t="s">
        <v>1</v>
      </c>
      <c r="F187" s="239" t="s">
        <v>254</v>
      </c>
      <c r="G187" s="236"/>
      <c r="H187" s="238" t="s">
        <v>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162</v>
      </c>
      <c r="AU187" s="245" t="s">
        <v>92</v>
      </c>
      <c r="AV187" s="13" t="s">
        <v>84</v>
      </c>
      <c r="AW187" s="13" t="s">
        <v>32</v>
      </c>
      <c r="AX187" s="13" t="s">
        <v>76</v>
      </c>
      <c r="AY187" s="245" t="s">
        <v>154</v>
      </c>
    </row>
    <row r="188" s="13" customFormat="1">
      <c r="A188" s="13"/>
      <c r="B188" s="235"/>
      <c r="C188" s="236"/>
      <c r="D188" s="237" t="s">
        <v>162</v>
      </c>
      <c r="E188" s="238" t="s">
        <v>1</v>
      </c>
      <c r="F188" s="239" t="s">
        <v>255</v>
      </c>
      <c r="G188" s="236"/>
      <c r="H188" s="238" t="s">
        <v>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162</v>
      </c>
      <c r="AU188" s="245" t="s">
        <v>92</v>
      </c>
      <c r="AV188" s="13" t="s">
        <v>84</v>
      </c>
      <c r="AW188" s="13" t="s">
        <v>32</v>
      </c>
      <c r="AX188" s="13" t="s">
        <v>76</v>
      </c>
      <c r="AY188" s="245" t="s">
        <v>154</v>
      </c>
    </row>
    <row r="189" s="14" customFormat="1">
      <c r="A189" s="14"/>
      <c r="B189" s="246"/>
      <c r="C189" s="247"/>
      <c r="D189" s="237" t="s">
        <v>162</v>
      </c>
      <c r="E189" s="248" t="s">
        <v>1</v>
      </c>
      <c r="F189" s="249" t="s">
        <v>256</v>
      </c>
      <c r="G189" s="247"/>
      <c r="H189" s="250">
        <v>189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162</v>
      </c>
      <c r="AU189" s="256" t="s">
        <v>92</v>
      </c>
      <c r="AV189" s="14" t="s">
        <v>92</v>
      </c>
      <c r="AW189" s="14" t="s">
        <v>32</v>
      </c>
      <c r="AX189" s="14" t="s">
        <v>76</v>
      </c>
      <c r="AY189" s="256" t="s">
        <v>154</v>
      </c>
    </row>
    <row r="190" s="14" customFormat="1">
      <c r="A190" s="14"/>
      <c r="B190" s="246"/>
      <c r="C190" s="247"/>
      <c r="D190" s="237" t="s">
        <v>162</v>
      </c>
      <c r="E190" s="248" t="s">
        <v>1</v>
      </c>
      <c r="F190" s="249" t="s">
        <v>257</v>
      </c>
      <c r="G190" s="247"/>
      <c r="H190" s="250">
        <v>76.799999999999997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162</v>
      </c>
      <c r="AU190" s="256" t="s">
        <v>92</v>
      </c>
      <c r="AV190" s="14" t="s">
        <v>92</v>
      </c>
      <c r="AW190" s="14" t="s">
        <v>32</v>
      </c>
      <c r="AX190" s="14" t="s">
        <v>76</v>
      </c>
      <c r="AY190" s="256" t="s">
        <v>154</v>
      </c>
    </row>
    <row r="191" s="14" customFormat="1">
      <c r="A191" s="14"/>
      <c r="B191" s="246"/>
      <c r="C191" s="247"/>
      <c r="D191" s="237" t="s">
        <v>162</v>
      </c>
      <c r="E191" s="248" t="s">
        <v>1</v>
      </c>
      <c r="F191" s="249" t="s">
        <v>258</v>
      </c>
      <c r="G191" s="247"/>
      <c r="H191" s="250">
        <v>342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162</v>
      </c>
      <c r="AU191" s="256" t="s">
        <v>92</v>
      </c>
      <c r="AV191" s="14" t="s">
        <v>92</v>
      </c>
      <c r="AW191" s="14" t="s">
        <v>32</v>
      </c>
      <c r="AX191" s="14" t="s">
        <v>76</v>
      </c>
      <c r="AY191" s="256" t="s">
        <v>154</v>
      </c>
    </row>
    <row r="192" s="15" customFormat="1">
      <c r="A192" s="15"/>
      <c r="B192" s="257"/>
      <c r="C192" s="258"/>
      <c r="D192" s="237" t="s">
        <v>162</v>
      </c>
      <c r="E192" s="259" t="s">
        <v>1</v>
      </c>
      <c r="F192" s="260" t="s">
        <v>189</v>
      </c>
      <c r="G192" s="258"/>
      <c r="H192" s="261">
        <v>607.79999999999995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162</v>
      </c>
      <c r="AU192" s="267" t="s">
        <v>92</v>
      </c>
      <c r="AV192" s="15" t="s">
        <v>160</v>
      </c>
      <c r="AW192" s="15" t="s">
        <v>32</v>
      </c>
      <c r="AX192" s="15" t="s">
        <v>84</v>
      </c>
      <c r="AY192" s="267" t="s">
        <v>154</v>
      </c>
    </row>
    <row r="193" s="2" customFormat="1" ht="24.15" customHeight="1">
      <c r="A193" s="39"/>
      <c r="B193" s="40"/>
      <c r="C193" s="221" t="s">
        <v>259</v>
      </c>
      <c r="D193" s="221" t="s">
        <v>156</v>
      </c>
      <c r="E193" s="222" t="s">
        <v>260</v>
      </c>
      <c r="F193" s="223" t="s">
        <v>261</v>
      </c>
      <c r="G193" s="224" t="s">
        <v>226</v>
      </c>
      <c r="H193" s="225">
        <v>32.899999999999999</v>
      </c>
      <c r="I193" s="226"/>
      <c r="J193" s="227">
        <f>ROUND(I193*H193,2)</f>
        <v>0</v>
      </c>
      <c r="K193" s="228"/>
      <c r="L193" s="45"/>
      <c r="M193" s="229" t="s">
        <v>1</v>
      </c>
      <c r="N193" s="230" t="s">
        <v>42</v>
      </c>
      <c r="O193" s="92"/>
      <c r="P193" s="231">
        <f>O193*H193</f>
        <v>0</v>
      </c>
      <c r="Q193" s="231">
        <v>0.00184056</v>
      </c>
      <c r="R193" s="231">
        <f>Q193*H193</f>
        <v>0.060554423999999996</v>
      </c>
      <c r="S193" s="231">
        <v>4.0000000000000003E-05</v>
      </c>
      <c r="T193" s="232">
        <f>S193*H193</f>
        <v>0.0013160000000000001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3" t="s">
        <v>160</v>
      </c>
      <c r="AT193" s="233" t="s">
        <v>156</v>
      </c>
      <c r="AU193" s="233" t="s">
        <v>92</v>
      </c>
      <c r="AY193" s="18" t="s">
        <v>154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92</v>
      </c>
      <c r="BK193" s="234">
        <f>ROUND(I193*H193,2)</f>
        <v>0</v>
      </c>
      <c r="BL193" s="18" t="s">
        <v>160</v>
      </c>
      <c r="BM193" s="233" t="s">
        <v>262</v>
      </c>
    </row>
    <row r="194" s="13" customFormat="1">
      <c r="A194" s="13"/>
      <c r="B194" s="235"/>
      <c r="C194" s="236"/>
      <c r="D194" s="237" t="s">
        <v>162</v>
      </c>
      <c r="E194" s="238" t="s">
        <v>1</v>
      </c>
      <c r="F194" s="239" t="s">
        <v>254</v>
      </c>
      <c r="G194" s="236"/>
      <c r="H194" s="238" t="s">
        <v>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162</v>
      </c>
      <c r="AU194" s="245" t="s">
        <v>92</v>
      </c>
      <c r="AV194" s="13" t="s">
        <v>84</v>
      </c>
      <c r="AW194" s="13" t="s">
        <v>32</v>
      </c>
      <c r="AX194" s="13" t="s">
        <v>76</v>
      </c>
      <c r="AY194" s="245" t="s">
        <v>154</v>
      </c>
    </row>
    <row r="195" s="13" customFormat="1">
      <c r="A195" s="13"/>
      <c r="B195" s="235"/>
      <c r="C195" s="236"/>
      <c r="D195" s="237" t="s">
        <v>162</v>
      </c>
      <c r="E195" s="238" t="s">
        <v>1</v>
      </c>
      <c r="F195" s="239" t="s">
        <v>255</v>
      </c>
      <c r="G195" s="236"/>
      <c r="H195" s="238" t="s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162</v>
      </c>
      <c r="AU195" s="245" t="s">
        <v>92</v>
      </c>
      <c r="AV195" s="13" t="s">
        <v>84</v>
      </c>
      <c r="AW195" s="13" t="s">
        <v>32</v>
      </c>
      <c r="AX195" s="13" t="s">
        <v>76</v>
      </c>
      <c r="AY195" s="245" t="s">
        <v>154</v>
      </c>
    </row>
    <row r="196" s="14" customFormat="1">
      <c r="A196" s="14"/>
      <c r="B196" s="246"/>
      <c r="C196" s="247"/>
      <c r="D196" s="237" t="s">
        <v>162</v>
      </c>
      <c r="E196" s="248" t="s">
        <v>1</v>
      </c>
      <c r="F196" s="249" t="s">
        <v>263</v>
      </c>
      <c r="G196" s="247"/>
      <c r="H196" s="250">
        <v>32.899999999999999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162</v>
      </c>
      <c r="AU196" s="256" t="s">
        <v>92</v>
      </c>
      <c r="AV196" s="14" t="s">
        <v>92</v>
      </c>
      <c r="AW196" s="14" t="s">
        <v>32</v>
      </c>
      <c r="AX196" s="14" t="s">
        <v>84</v>
      </c>
      <c r="AY196" s="256" t="s">
        <v>154</v>
      </c>
    </row>
    <row r="197" s="2" customFormat="1" ht="24.15" customHeight="1">
      <c r="A197" s="39"/>
      <c r="B197" s="40"/>
      <c r="C197" s="221" t="s">
        <v>264</v>
      </c>
      <c r="D197" s="221" t="s">
        <v>156</v>
      </c>
      <c r="E197" s="222" t="s">
        <v>265</v>
      </c>
      <c r="F197" s="223" t="s">
        <v>266</v>
      </c>
      <c r="G197" s="224" t="s">
        <v>226</v>
      </c>
      <c r="H197" s="225">
        <v>3</v>
      </c>
      <c r="I197" s="226"/>
      <c r="J197" s="227">
        <f>ROUND(I197*H197,2)</f>
        <v>0</v>
      </c>
      <c r="K197" s="228"/>
      <c r="L197" s="45"/>
      <c r="M197" s="229" t="s">
        <v>1</v>
      </c>
      <c r="N197" s="230" t="s">
        <v>42</v>
      </c>
      <c r="O197" s="92"/>
      <c r="P197" s="231">
        <f>O197*H197</f>
        <v>0</v>
      </c>
      <c r="Q197" s="231">
        <v>0.0022666399999999999</v>
      </c>
      <c r="R197" s="231">
        <f>Q197*H197</f>
        <v>0.0067999199999999992</v>
      </c>
      <c r="S197" s="231">
        <v>4.0000000000000003E-05</v>
      </c>
      <c r="T197" s="232">
        <f>S197*H197</f>
        <v>0.00012000000000000002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160</v>
      </c>
      <c r="AT197" s="233" t="s">
        <v>156</v>
      </c>
      <c r="AU197" s="233" t="s">
        <v>92</v>
      </c>
      <c r="AY197" s="18" t="s">
        <v>154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92</v>
      </c>
      <c r="BK197" s="234">
        <f>ROUND(I197*H197,2)</f>
        <v>0</v>
      </c>
      <c r="BL197" s="18" t="s">
        <v>160</v>
      </c>
      <c r="BM197" s="233" t="s">
        <v>267</v>
      </c>
    </row>
    <row r="198" s="13" customFormat="1">
      <c r="A198" s="13"/>
      <c r="B198" s="235"/>
      <c r="C198" s="236"/>
      <c r="D198" s="237" t="s">
        <v>162</v>
      </c>
      <c r="E198" s="238" t="s">
        <v>1</v>
      </c>
      <c r="F198" s="239" t="s">
        <v>254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162</v>
      </c>
      <c r="AU198" s="245" t="s">
        <v>92</v>
      </c>
      <c r="AV198" s="13" t="s">
        <v>84</v>
      </c>
      <c r="AW198" s="13" t="s">
        <v>32</v>
      </c>
      <c r="AX198" s="13" t="s">
        <v>76</v>
      </c>
      <c r="AY198" s="245" t="s">
        <v>154</v>
      </c>
    </row>
    <row r="199" s="13" customFormat="1">
      <c r="A199" s="13"/>
      <c r="B199" s="235"/>
      <c r="C199" s="236"/>
      <c r="D199" s="237" t="s">
        <v>162</v>
      </c>
      <c r="E199" s="238" t="s">
        <v>1</v>
      </c>
      <c r="F199" s="239" t="s">
        <v>255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162</v>
      </c>
      <c r="AU199" s="245" t="s">
        <v>92</v>
      </c>
      <c r="AV199" s="13" t="s">
        <v>84</v>
      </c>
      <c r="AW199" s="13" t="s">
        <v>32</v>
      </c>
      <c r="AX199" s="13" t="s">
        <v>76</v>
      </c>
      <c r="AY199" s="245" t="s">
        <v>154</v>
      </c>
    </row>
    <row r="200" s="14" customFormat="1">
      <c r="A200" s="14"/>
      <c r="B200" s="246"/>
      <c r="C200" s="247"/>
      <c r="D200" s="237" t="s">
        <v>162</v>
      </c>
      <c r="E200" s="248" t="s">
        <v>1</v>
      </c>
      <c r="F200" s="249" t="s">
        <v>268</v>
      </c>
      <c r="G200" s="247"/>
      <c r="H200" s="250">
        <v>3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162</v>
      </c>
      <c r="AU200" s="256" t="s">
        <v>92</v>
      </c>
      <c r="AV200" s="14" t="s">
        <v>92</v>
      </c>
      <c r="AW200" s="14" t="s">
        <v>32</v>
      </c>
      <c r="AX200" s="14" t="s">
        <v>84</v>
      </c>
      <c r="AY200" s="256" t="s">
        <v>154</v>
      </c>
    </row>
    <row r="201" s="2" customFormat="1" ht="21.75" customHeight="1">
      <c r="A201" s="39"/>
      <c r="B201" s="40"/>
      <c r="C201" s="221" t="s">
        <v>7</v>
      </c>
      <c r="D201" s="221" t="s">
        <v>156</v>
      </c>
      <c r="E201" s="222" t="s">
        <v>269</v>
      </c>
      <c r="F201" s="223" t="s">
        <v>270</v>
      </c>
      <c r="G201" s="224" t="s">
        <v>159</v>
      </c>
      <c r="H201" s="225">
        <v>90.888000000000005</v>
      </c>
      <c r="I201" s="226"/>
      <c r="J201" s="227">
        <f>ROUND(I201*H201,2)</f>
        <v>0</v>
      </c>
      <c r="K201" s="228"/>
      <c r="L201" s="45"/>
      <c r="M201" s="229" t="s">
        <v>1</v>
      </c>
      <c r="N201" s="230" t="s">
        <v>42</v>
      </c>
      <c r="O201" s="92"/>
      <c r="P201" s="231">
        <f>O201*H201</f>
        <v>0</v>
      </c>
      <c r="Q201" s="231">
        <v>0.0045300000000000002</v>
      </c>
      <c r="R201" s="231">
        <f>Q201*H201</f>
        <v>0.41172264000000003</v>
      </c>
      <c r="S201" s="231">
        <v>4.0000000000000003E-05</v>
      </c>
      <c r="T201" s="232">
        <f>S201*H201</f>
        <v>0.0036355200000000006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160</v>
      </c>
      <c r="AT201" s="233" t="s">
        <v>156</v>
      </c>
      <c r="AU201" s="233" t="s">
        <v>92</v>
      </c>
      <c r="AY201" s="18" t="s">
        <v>154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92</v>
      </c>
      <c r="BK201" s="234">
        <f>ROUND(I201*H201,2)</f>
        <v>0</v>
      </c>
      <c r="BL201" s="18" t="s">
        <v>160</v>
      </c>
      <c r="BM201" s="233" t="s">
        <v>271</v>
      </c>
    </row>
    <row r="202" s="14" customFormat="1">
      <c r="A202" s="14"/>
      <c r="B202" s="246"/>
      <c r="C202" s="247"/>
      <c r="D202" s="237" t="s">
        <v>162</v>
      </c>
      <c r="E202" s="248" t="s">
        <v>1</v>
      </c>
      <c r="F202" s="249" t="s">
        <v>272</v>
      </c>
      <c r="G202" s="247"/>
      <c r="H202" s="250">
        <v>52.944000000000003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162</v>
      </c>
      <c r="AU202" s="256" t="s">
        <v>92</v>
      </c>
      <c r="AV202" s="14" t="s">
        <v>92</v>
      </c>
      <c r="AW202" s="14" t="s">
        <v>32</v>
      </c>
      <c r="AX202" s="14" t="s">
        <v>76</v>
      </c>
      <c r="AY202" s="256" t="s">
        <v>154</v>
      </c>
    </row>
    <row r="203" s="14" customFormat="1">
      <c r="A203" s="14"/>
      <c r="B203" s="246"/>
      <c r="C203" s="247"/>
      <c r="D203" s="237" t="s">
        <v>162</v>
      </c>
      <c r="E203" s="248" t="s">
        <v>1</v>
      </c>
      <c r="F203" s="249" t="s">
        <v>273</v>
      </c>
      <c r="G203" s="247"/>
      <c r="H203" s="250">
        <v>37.944000000000003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162</v>
      </c>
      <c r="AU203" s="256" t="s">
        <v>92</v>
      </c>
      <c r="AV203" s="14" t="s">
        <v>92</v>
      </c>
      <c r="AW203" s="14" t="s">
        <v>32</v>
      </c>
      <c r="AX203" s="14" t="s">
        <v>76</v>
      </c>
      <c r="AY203" s="256" t="s">
        <v>154</v>
      </c>
    </row>
    <row r="204" s="15" customFormat="1">
      <c r="A204" s="15"/>
      <c r="B204" s="257"/>
      <c r="C204" s="258"/>
      <c r="D204" s="237" t="s">
        <v>162</v>
      </c>
      <c r="E204" s="259" t="s">
        <v>1</v>
      </c>
      <c r="F204" s="260" t="s">
        <v>189</v>
      </c>
      <c r="G204" s="258"/>
      <c r="H204" s="261">
        <v>90.888000000000005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162</v>
      </c>
      <c r="AU204" s="267" t="s">
        <v>92</v>
      </c>
      <c r="AV204" s="15" t="s">
        <v>160</v>
      </c>
      <c r="AW204" s="15" t="s">
        <v>32</v>
      </c>
      <c r="AX204" s="15" t="s">
        <v>84</v>
      </c>
      <c r="AY204" s="267" t="s">
        <v>154</v>
      </c>
    </row>
    <row r="205" s="12" customFormat="1" ht="22.8" customHeight="1">
      <c r="A205" s="12"/>
      <c r="B205" s="205"/>
      <c r="C205" s="206"/>
      <c r="D205" s="207" t="s">
        <v>75</v>
      </c>
      <c r="E205" s="219" t="s">
        <v>190</v>
      </c>
      <c r="F205" s="219" t="s">
        <v>274</v>
      </c>
      <c r="G205" s="206"/>
      <c r="H205" s="206"/>
      <c r="I205" s="209"/>
      <c r="J205" s="220">
        <f>BK205</f>
        <v>0</v>
      </c>
      <c r="K205" s="206"/>
      <c r="L205" s="211"/>
      <c r="M205" s="212"/>
      <c r="N205" s="213"/>
      <c r="O205" s="213"/>
      <c r="P205" s="214">
        <f>SUM(P206:P229)</f>
        <v>0</v>
      </c>
      <c r="Q205" s="213"/>
      <c r="R205" s="214">
        <f>SUM(R206:R229)</f>
        <v>6.4445592999999999</v>
      </c>
      <c r="S205" s="213"/>
      <c r="T205" s="215">
        <f>SUM(T206:T229)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6" t="s">
        <v>84</v>
      </c>
      <c r="AT205" s="217" t="s">
        <v>75</v>
      </c>
      <c r="AU205" s="217" t="s">
        <v>84</v>
      </c>
      <c r="AY205" s="216" t="s">
        <v>154</v>
      </c>
      <c r="BK205" s="218">
        <f>SUM(BK206:BK229)</f>
        <v>0</v>
      </c>
    </row>
    <row r="206" s="2" customFormat="1" ht="21.75" customHeight="1">
      <c r="A206" s="39"/>
      <c r="B206" s="40"/>
      <c r="C206" s="221" t="s">
        <v>275</v>
      </c>
      <c r="D206" s="221" t="s">
        <v>156</v>
      </c>
      <c r="E206" s="222" t="s">
        <v>276</v>
      </c>
      <c r="F206" s="223" t="s">
        <v>277</v>
      </c>
      <c r="G206" s="224" t="s">
        <v>159</v>
      </c>
      <c r="H206" s="225">
        <v>246.55000000000001</v>
      </c>
      <c r="I206" s="226"/>
      <c r="J206" s="227">
        <f>ROUND(I206*H206,2)</f>
        <v>0</v>
      </c>
      <c r="K206" s="228"/>
      <c r="L206" s="45"/>
      <c r="M206" s="229" t="s">
        <v>1</v>
      </c>
      <c r="N206" s="230" t="s">
        <v>42</v>
      </c>
      <c r="O206" s="92"/>
      <c r="P206" s="231">
        <f>O206*H206</f>
        <v>0</v>
      </c>
      <c r="Q206" s="231">
        <v>0.0057099999999999998</v>
      </c>
      <c r="R206" s="231">
        <f>Q206*H206</f>
        <v>1.4078005</v>
      </c>
      <c r="S206" s="231">
        <v>0</v>
      </c>
      <c r="T206" s="23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3" t="s">
        <v>160</v>
      </c>
      <c r="AT206" s="233" t="s">
        <v>156</v>
      </c>
      <c r="AU206" s="233" t="s">
        <v>92</v>
      </c>
      <c r="AY206" s="18" t="s">
        <v>154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92</v>
      </c>
      <c r="BK206" s="234">
        <f>ROUND(I206*H206,2)</f>
        <v>0</v>
      </c>
      <c r="BL206" s="18" t="s">
        <v>160</v>
      </c>
      <c r="BM206" s="233" t="s">
        <v>278</v>
      </c>
    </row>
    <row r="207" s="14" customFormat="1">
      <c r="A207" s="14"/>
      <c r="B207" s="246"/>
      <c r="C207" s="247"/>
      <c r="D207" s="237" t="s">
        <v>162</v>
      </c>
      <c r="E207" s="248" t="s">
        <v>1</v>
      </c>
      <c r="F207" s="249" t="s">
        <v>279</v>
      </c>
      <c r="G207" s="247"/>
      <c r="H207" s="250">
        <v>246.55000000000001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162</v>
      </c>
      <c r="AU207" s="256" t="s">
        <v>92</v>
      </c>
      <c r="AV207" s="14" t="s">
        <v>92</v>
      </c>
      <c r="AW207" s="14" t="s">
        <v>32</v>
      </c>
      <c r="AX207" s="14" t="s">
        <v>84</v>
      </c>
      <c r="AY207" s="256" t="s">
        <v>154</v>
      </c>
    </row>
    <row r="208" s="2" customFormat="1" ht="24.15" customHeight="1">
      <c r="A208" s="39"/>
      <c r="B208" s="40"/>
      <c r="C208" s="221" t="s">
        <v>280</v>
      </c>
      <c r="D208" s="221" t="s">
        <v>156</v>
      </c>
      <c r="E208" s="222" t="s">
        <v>281</v>
      </c>
      <c r="F208" s="223" t="s">
        <v>282</v>
      </c>
      <c r="G208" s="224" t="s">
        <v>159</v>
      </c>
      <c r="H208" s="225">
        <v>12</v>
      </c>
      <c r="I208" s="226"/>
      <c r="J208" s="227">
        <f>ROUND(I208*H208,2)</f>
        <v>0</v>
      </c>
      <c r="K208" s="228"/>
      <c r="L208" s="45"/>
      <c r="M208" s="229" t="s">
        <v>1</v>
      </c>
      <c r="N208" s="230" t="s">
        <v>42</v>
      </c>
      <c r="O208" s="92"/>
      <c r="P208" s="231">
        <f>O208*H208</f>
        <v>0</v>
      </c>
      <c r="Q208" s="231">
        <v>0.0080000000000000002</v>
      </c>
      <c r="R208" s="231">
        <f>Q208*H208</f>
        <v>0.096000000000000002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160</v>
      </c>
      <c r="AT208" s="233" t="s">
        <v>156</v>
      </c>
      <c r="AU208" s="233" t="s">
        <v>92</v>
      </c>
      <c r="AY208" s="18" t="s">
        <v>154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92</v>
      </c>
      <c r="BK208" s="234">
        <f>ROUND(I208*H208,2)</f>
        <v>0</v>
      </c>
      <c r="BL208" s="18" t="s">
        <v>160</v>
      </c>
      <c r="BM208" s="233" t="s">
        <v>283</v>
      </c>
    </row>
    <row r="209" s="14" customFormat="1">
      <c r="A209" s="14"/>
      <c r="B209" s="246"/>
      <c r="C209" s="247"/>
      <c r="D209" s="237" t="s">
        <v>162</v>
      </c>
      <c r="E209" s="248" t="s">
        <v>1</v>
      </c>
      <c r="F209" s="249" t="s">
        <v>106</v>
      </c>
      <c r="G209" s="247"/>
      <c r="H209" s="250">
        <v>12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162</v>
      </c>
      <c r="AU209" s="256" t="s">
        <v>92</v>
      </c>
      <c r="AV209" s="14" t="s">
        <v>92</v>
      </c>
      <c r="AW209" s="14" t="s">
        <v>32</v>
      </c>
      <c r="AX209" s="14" t="s">
        <v>84</v>
      </c>
      <c r="AY209" s="256" t="s">
        <v>154</v>
      </c>
    </row>
    <row r="210" s="2" customFormat="1" ht="21.75" customHeight="1">
      <c r="A210" s="39"/>
      <c r="B210" s="40"/>
      <c r="C210" s="221" t="s">
        <v>284</v>
      </c>
      <c r="D210" s="221" t="s">
        <v>156</v>
      </c>
      <c r="E210" s="222" t="s">
        <v>285</v>
      </c>
      <c r="F210" s="223" t="s">
        <v>286</v>
      </c>
      <c r="G210" s="224" t="s">
        <v>159</v>
      </c>
      <c r="H210" s="225">
        <v>12</v>
      </c>
      <c r="I210" s="226"/>
      <c r="J210" s="227">
        <f>ROUND(I210*H210,2)</f>
        <v>0</v>
      </c>
      <c r="K210" s="228"/>
      <c r="L210" s="45"/>
      <c r="M210" s="229" t="s">
        <v>1</v>
      </c>
      <c r="N210" s="230" t="s">
        <v>42</v>
      </c>
      <c r="O210" s="92"/>
      <c r="P210" s="231">
        <f>O210*H210</f>
        <v>0</v>
      </c>
      <c r="Q210" s="231">
        <v>0.016199999999999999</v>
      </c>
      <c r="R210" s="231">
        <f>Q210*H210</f>
        <v>0.19439999999999999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160</v>
      </c>
      <c r="AT210" s="233" t="s">
        <v>156</v>
      </c>
      <c r="AU210" s="233" t="s">
        <v>92</v>
      </c>
      <c r="AY210" s="18" t="s">
        <v>154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92</v>
      </c>
      <c r="BK210" s="234">
        <f>ROUND(I210*H210,2)</f>
        <v>0</v>
      </c>
      <c r="BL210" s="18" t="s">
        <v>160</v>
      </c>
      <c r="BM210" s="233" t="s">
        <v>287</v>
      </c>
    </row>
    <row r="211" s="14" customFormat="1">
      <c r="A211" s="14"/>
      <c r="B211" s="246"/>
      <c r="C211" s="247"/>
      <c r="D211" s="237" t="s">
        <v>162</v>
      </c>
      <c r="E211" s="248" t="s">
        <v>1</v>
      </c>
      <c r="F211" s="249" t="s">
        <v>106</v>
      </c>
      <c r="G211" s="247"/>
      <c r="H211" s="250">
        <v>12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162</v>
      </c>
      <c r="AU211" s="256" t="s">
        <v>92</v>
      </c>
      <c r="AV211" s="14" t="s">
        <v>92</v>
      </c>
      <c r="AW211" s="14" t="s">
        <v>32</v>
      </c>
      <c r="AX211" s="14" t="s">
        <v>84</v>
      </c>
      <c r="AY211" s="256" t="s">
        <v>154</v>
      </c>
    </row>
    <row r="212" s="2" customFormat="1" ht="33" customHeight="1">
      <c r="A212" s="39"/>
      <c r="B212" s="40"/>
      <c r="C212" s="221" t="s">
        <v>288</v>
      </c>
      <c r="D212" s="221" t="s">
        <v>156</v>
      </c>
      <c r="E212" s="222" t="s">
        <v>289</v>
      </c>
      <c r="F212" s="223" t="s">
        <v>290</v>
      </c>
      <c r="G212" s="224" t="s">
        <v>159</v>
      </c>
      <c r="H212" s="225">
        <v>36</v>
      </c>
      <c r="I212" s="226"/>
      <c r="J212" s="227">
        <f>ROUND(I212*H212,2)</f>
        <v>0</v>
      </c>
      <c r="K212" s="228"/>
      <c r="L212" s="45"/>
      <c r="M212" s="229" t="s">
        <v>1</v>
      </c>
      <c r="N212" s="230" t="s">
        <v>42</v>
      </c>
      <c r="O212" s="92"/>
      <c r="P212" s="231">
        <f>O212*H212</f>
        <v>0</v>
      </c>
      <c r="Q212" s="231">
        <v>0.0054000000000000003</v>
      </c>
      <c r="R212" s="231">
        <f>Q212*H212</f>
        <v>0.19440000000000002</v>
      </c>
      <c r="S212" s="231">
        <v>0</v>
      </c>
      <c r="T212" s="23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3" t="s">
        <v>160</v>
      </c>
      <c r="AT212" s="233" t="s">
        <v>156</v>
      </c>
      <c r="AU212" s="233" t="s">
        <v>92</v>
      </c>
      <c r="AY212" s="18" t="s">
        <v>154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92</v>
      </c>
      <c r="BK212" s="234">
        <f>ROUND(I212*H212,2)</f>
        <v>0</v>
      </c>
      <c r="BL212" s="18" t="s">
        <v>160</v>
      </c>
      <c r="BM212" s="233" t="s">
        <v>291</v>
      </c>
    </row>
    <row r="213" s="14" customFormat="1">
      <c r="A213" s="14"/>
      <c r="B213" s="246"/>
      <c r="C213" s="247"/>
      <c r="D213" s="237" t="s">
        <v>162</v>
      </c>
      <c r="E213" s="248" t="s">
        <v>1</v>
      </c>
      <c r="F213" s="249" t="s">
        <v>292</v>
      </c>
      <c r="G213" s="247"/>
      <c r="H213" s="250">
        <v>36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162</v>
      </c>
      <c r="AU213" s="256" t="s">
        <v>92</v>
      </c>
      <c r="AV213" s="14" t="s">
        <v>92</v>
      </c>
      <c r="AW213" s="14" t="s">
        <v>32</v>
      </c>
      <c r="AX213" s="14" t="s">
        <v>84</v>
      </c>
      <c r="AY213" s="256" t="s">
        <v>154</v>
      </c>
    </row>
    <row r="214" s="2" customFormat="1" ht="24.15" customHeight="1">
      <c r="A214" s="39"/>
      <c r="B214" s="40"/>
      <c r="C214" s="221" t="s">
        <v>293</v>
      </c>
      <c r="D214" s="221" t="s">
        <v>156</v>
      </c>
      <c r="E214" s="222" t="s">
        <v>294</v>
      </c>
      <c r="F214" s="223" t="s">
        <v>295</v>
      </c>
      <c r="G214" s="224" t="s">
        <v>159</v>
      </c>
      <c r="H214" s="225">
        <v>36</v>
      </c>
      <c r="I214" s="226"/>
      <c r="J214" s="227">
        <f>ROUND(I214*H214,2)</f>
        <v>0</v>
      </c>
      <c r="K214" s="228"/>
      <c r="L214" s="45"/>
      <c r="M214" s="229" t="s">
        <v>1</v>
      </c>
      <c r="N214" s="230" t="s">
        <v>42</v>
      </c>
      <c r="O214" s="92"/>
      <c r="P214" s="231">
        <f>O214*H214</f>
        <v>0</v>
      </c>
      <c r="Q214" s="231">
        <v>0.0040000000000000001</v>
      </c>
      <c r="R214" s="231">
        <f>Q214*H214</f>
        <v>0.14400000000000002</v>
      </c>
      <c r="S214" s="231">
        <v>0</v>
      </c>
      <c r="T214" s="23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3" t="s">
        <v>160</v>
      </c>
      <c r="AT214" s="233" t="s">
        <v>156</v>
      </c>
      <c r="AU214" s="233" t="s">
        <v>92</v>
      </c>
      <c r="AY214" s="18" t="s">
        <v>154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8" t="s">
        <v>92</v>
      </c>
      <c r="BK214" s="234">
        <f>ROUND(I214*H214,2)</f>
        <v>0</v>
      </c>
      <c r="BL214" s="18" t="s">
        <v>160</v>
      </c>
      <c r="BM214" s="233" t="s">
        <v>296</v>
      </c>
    </row>
    <row r="215" s="14" customFormat="1">
      <c r="A215" s="14"/>
      <c r="B215" s="246"/>
      <c r="C215" s="247"/>
      <c r="D215" s="237" t="s">
        <v>162</v>
      </c>
      <c r="E215" s="248" t="s">
        <v>1</v>
      </c>
      <c r="F215" s="249" t="s">
        <v>292</v>
      </c>
      <c r="G215" s="247"/>
      <c r="H215" s="250">
        <v>36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162</v>
      </c>
      <c r="AU215" s="256" t="s">
        <v>92</v>
      </c>
      <c r="AV215" s="14" t="s">
        <v>92</v>
      </c>
      <c r="AW215" s="14" t="s">
        <v>32</v>
      </c>
      <c r="AX215" s="14" t="s">
        <v>84</v>
      </c>
      <c r="AY215" s="256" t="s">
        <v>154</v>
      </c>
    </row>
    <row r="216" s="2" customFormat="1" ht="24.15" customHeight="1">
      <c r="A216" s="39"/>
      <c r="B216" s="40"/>
      <c r="C216" s="221" t="s">
        <v>297</v>
      </c>
      <c r="D216" s="221" t="s">
        <v>156</v>
      </c>
      <c r="E216" s="222" t="s">
        <v>298</v>
      </c>
      <c r="F216" s="223" t="s">
        <v>299</v>
      </c>
      <c r="G216" s="224" t="s">
        <v>159</v>
      </c>
      <c r="H216" s="225">
        <v>116.06</v>
      </c>
      <c r="I216" s="226"/>
      <c r="J216" s="227">
        <f>ROUND(I216*H216,2)</f>
        <v>0</v>
      </c>
      <c r="K216" s="228"/>
      <c r="L216" s="45"/>
      <c r="M216" s="229" t="s">
        <v>1</v>
      </c>
      <c r="N216" s="230" t="s">
        <v>42</v>
      </c>
      <c r="O216" s="92"/>
      <c r="P216" s="231">
        <f>O216*H216</f>
        <v>0</v>
      </c>
      <c r="Q216" s="231">
        <v>0.03798</v>
      </c>
      <c r="R216" s="231">
        <f>Q216*H216</f>
        <v>4.4079588000000003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160</v>
      </c>
      <c r="AT216" s="233" t="s">
        <v>156</v>
      </c>
      <c r="AU216" s="233" t="s">
        <v>92</v>
      </c>
      <c r="AY216" s="18" t="s">
        <v>154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92</v>
      </c>
      <c r="BK216" s="234">
        <f>ROUND(I216*H216,2)</f>
        <v>0</v>
      </c>
      <c r="BL216" s="18" t="s">
        <v>160</v>
      </c>
      <c r="BM216" s="233" t="s">
        <v>300</v>
      </c>
    </row>
    <row r="217" s="13" customFormat="1">
      <c r="A217" s="13"/>
      <c r="B217" s="235"/>
      <c r="C217" s="236"/>
      <c r="D217" s="237" t="s">
        <v>162</v>
      </c>
      <c r="E217" s="238" t="s">
        <v>1</v>
      </c>
      <c r="F217" s="239" t="s">
        <v>301</v>
      </c>
      <c r="G217" s="236"/>
      <c r="H217" s="238" t="s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162</v>
      </c>
      <c r="AU217" s="245" t="s">
        <v>92</v>
      </c>
      <c r="AV217" s="13" t="s">
        <v>84</v>
      </c>
      <c r="AW217" s="13" t="s">
        <v>32</v>
      </c>
      <c r="AX217" s="13" t="s">
        <v>76</v>
      </c>
      <c r="AY217" s="245" t="s">
        <v>154</v>
      </c>
    </row>
    <row r="218" s="14" customFormat="1">
      <c r="A218" s="14"/>
      <c r="B218" s="246"/>
      <c r="C218" s="247"/>
      <c r="D218" s="237" t="s">
        <v>162</v>
      </c>
      <c r="E218" s="248" t="s">
        <v>1</v>
      </c>
      <c r="F218" s="249" t="s">
        <v>302</v>
      </c>
      <c r="G218" s="247"/>
      <c r="H218" s="250">
        <v>7.5599999999999996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162</v>
      </c>
      <c r="AU218" s="256" t="s">
        <v>92</v>
      </c>
      <c r="AV218" s="14" t="s">
        <v>92</v>
      </c>
      <c r="AW218" s="14" t="s">
        <v>32</v>
      </c>
      <c r="AX218" s="14" t="s">
        <v>76</v>
      </c>
      <c r="AY218" s="256" t="s">
        <v>154</v>
      </c>
    </row>
    <row r="219" s="14" customFormat="1">
      <c r="A219" s="14"/>
      <c r="B219" s="246"/>
      <c r="C219" s="247"/>
      <c r="D219" s="237" t="s">
        <v>162</v>
      </c>
      <c r="E219" s="248" t="s">
        <v>1</v>
      </c>
      <c r="F219" s="249" t="s">
        <v>303</v>
      </c>
      <c r="G219" s="247"/>
      <c r="H219" s="250">
        <v>28.5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162</v>
      </c>
      <c r="AU219" s="256" t="s">
        <v>92</v>
      </c>
      <c r="AV219" s="14" t="s">
        <v>92</v>
      </c>
      <c r="AW219" s="14" t="s">
        <v>32</v>
      </c>
      <c r="AX219" s="14" t="s">
        <v>76</v>
      </c>
      <c r="AY219" s="256" t="s">
        <v>154</v>
      </c>
    </row>
    <row r="220" s="16" customFormat="1">
      <c r="A220" s="16"/>
      <c r="B220" s="279"/>
      <c r="C220" s="280"/>
      <c r="D220" s="237" t="s">
        <v>162</v>
      </c>
      <c r="E220" s="281" t="s">
        <v>89</v>
      </c>
      <c r="F220" s="282" t="s">
        <v>304</v>
      </c>
      <c r="G220" s="280"/>
      <c r="H220" s="283">
        <v>36.060000000000002</v>
      </c>
      <c r="I220" s="284"/>
      <c r="J220" s="280"/>
      <c r="K220" s="280"/>
      <c r="L220" s="285"/>
      <c r="M220" s="286"/>
      <c r="N220" s="287"/>
      <c r="O220" s="287"/>
      <c r="P220" s="287"/>
      <c r="Q220" s="287"/>
      <c r="R220" s="287"/>
      <c r="S220" s="287"/>
      <c r="T220" s="288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89" t="s">
        <v>162</v>
      </c>
      <c r="AU220" s="289" t="s">
        <v>92</v>
      </c>
      <c r="AV220" s="16" t="s">
        <v>100</v>
      </c>
      <c r="AW220" s="16" t="s">
        <v>32</v>
      </c>
      <c r="AX220" s="16" t="s">
        <v>76</v>
      </c>
      <c r="AY220" s="289" t="s">
        <v>154</v>
      </c>
    </row>
    <row r="221" s="13" customFormat="1">
      <c r="A221" s="13"/>
      <c r="B221" s="235"/>
      <c r="C221" s="236"/>
      <c r="D221" s="237" t="s">
        <v>162</v>
      </c>
      <c r="E221" s="238" t="s">
        <v>1</v>
      </c>
      <c r="F221" s="239" t="s">
        <v>305</v>
      </c>
      <c r="G221" s="236"/>
      <c r="H221" s="238" t="s">
        <v>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162</v>
      </c>
      <c r="AU221" s="245" t="s">
        <v>92</v>
      </c>
      <c r="AV221" s="13" t="s">
        <v>84</v>
      </c>
      <c r="AW221" s="13" t="s">
        <v>32</v>
      </c>
      <c r="AX221" s="13" t="s">
        <v>76</v>
      </c>
      <c r="AY221" s="245" t="s">
        <v>154</v>
      </c>
    </row>
    <row r="222" s="14" customFormat="1">
      <c r="A222" s="14"/>
      <c r="B222" s="246"/>
      <c r="C222" s="247"/>
      <c r="D222" s="237" t="s">
        <v>162</v>
      </c>
      <c r="E222" s="248" t="s">
        <v>1</v>
      </c>
      <c r="F222" s="249" t="s">
        <v>306</v>
      </c>
      <c r="G222" s="247"/>
      <c r="H222" s="250">
        <v>8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162</v>
      </c>
      <c r="AU222" s="256" t="s">
        <v>92</v>
      </c>
      <c r="AV222" s="14" t="s">
        <v>92</v>
      </c>
      <c r="AW222" s="14" t="s">
        <v>32</v>
      </c>
      <c r="AX222" s="14" t="s">
        <v>76</v>
      </c>
      <c r="AY222" s="256" t="s">
        <v>154</v>
      </c>
    </row>
    <row r="223" s="14" customFormat="1">
      <c r="A223" s="14"/>
      <c r="B223" s="246"/>
      <c r="C223" s="247"/>
      <c r="D223" s="237" t="s">
        <v>162</v>
      </c>
      <c r="E223" s="248" t="s">
        <v>1</v>
      </c>
      <c r="F223" s="249" t="s">
        <v>307</v>
      </c>
      <c r="G223" s="247"/>
      <c r="H223" s="250">
        <v>30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162</v>
      </c>
      <c r="AU223" s="256" t="s">
        <v>92</v>
      </c>
      <c r="AV223" s="14" t="s">
        <v>92</v>
      </c>
      <c r="AW223" s="14" t="s">
        <v>32</v>
      </c>
      <c r="AX223" s="14" t="s">
        <v>76</v>
      </c>
      <c r="AY223" s="256" t="s">
        <v>154</v>
      </c>
    </row>
    <row r="224" s="14" customFormat="1">
      <c r="A224" s="14"/>
      <c r="B224" s="246"/>
      <c r="C224" s="247"/>
      <c r="D224" s="237" t="s">
        <v>162</v>
      </c>
      <c r="E224" s="248" t="s">
        <v>1</v>
      </c>
      <c r="F224" s="249" t="s">
        <v>308</v>
      </c>
      <c r="G224" s="247"/>
      <c r="H224" s="250">
        <v>30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162</v>
      </c>
      <c r="AU224" s="256" t="s">
        <v>92</v>
      </c>
      <c r="AV224" s="14" t="s">
        <v>92</v>
      </c>
      <c r="AW224" s="14" t="s">
        <v>32</v>
      </c>
      <c r="AX224" s="14" t="s">
        <v>76</v>
      </c>
      <c r="AY224" s="256" t="s">
        <v>154</v>
      </c>
    </row>
    <row r="225" s="14" customFormat="1">
      <c r="A225" s="14"/>
      <c r="B225" s="246"/>
      <c r="C225" s="247"/>
      <c r="D225" s="237" t="s">
        <v>162</v>
      </c>
      <c r="E225" s="248" t="s">
        <v>1</v>
      </c>
      <c r="F225" s="249" t="s">
        <v>309</v>
      </c>
      <c r="G225" s="247"/>
      <c r="H225" s="250">
        <v>12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162</v>
      </c>
      <c r="AU225" s="256" t="s">
        <v>92</v>
      </c>
      <c r="AV225" s="14" t="s">
        <v>92</v>
      </c>
      <c r="AW225" s="14" t="s">
        <v>32</v>
      </c>
      <c r="AX225" s="14" t="s">
        <v>76</v>
      </c>
      <c r="AY225" s="256" t="s">
        <v>154</v>
      </c>
    </row>
    <row r="226" s="16" customFormat="1">
      <c r="A226" s="16"/>
      <c r="B226" s="279"/>
      <c r="C226" s="280"/>
      <c r="D226" s="237" t="s">
        <v>162</v>
      </c>
      <c r="E226" s="281" t="s">
        <v>93</v>
      </c>
      <c r="F226" s="282" t="s">
        <v>304</v>
      </c>
      <c r="G226" s="280"/>
      <c r="H226" s="283">
        <v>80</v>
      </c>
      <c r="I226" s="284"/>
      <c r="J226" s="280"/>
      <c r="K226" s="280"/>
      <c r="L226" s="285"/>
      <c r="M226" s="286"/>
      <c r="N226" s="287"/>
      <c r="O226" s="287"/>
      <c r="P226" s="287"/>
      <c r="Q226" s="287"/>
      <c r="R226" s="287"/>
      <c r="S226" s="287"/>
      <c r="T226" s="288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9" t="s">
        <v>162</v>
      </c>
      <c r="AU226" s="289" t="s">
        <v>92</v>
      </c>
      <c r="AV226" s="16" t="s">
        <v>100</v>
      </c>
      <c r="AW226" s="16" t="s">
        <v>32</v>
      </c>
      <c r="AX226" s="16" t="s">
        <v>76</v>
      </c>
      <c r="AY226" s="289" t="s">
        <v>154</v>
      </c>
    </row>
    <row r="227" s="15" customFormat="1">
      <c r="A227" s="15"/>
      <c r="B227" s="257"/>
      <c r="C227" s="258"/>
      <c r="D227" s="237" t="s">
        <v>162</v>
      </c>
      <c r="E227" s="259" t="s">
        <v>1</v>
      </c>
      <c r="F227" s="260" t="s">
        <v>189</v>
      </c>
      <c r="G227" s="258"/>
      <c r="H227" s="261">
        <v>116.06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7" t="s">
        <v>162</v>
      </c>
      <c r="AU227" s="267" t="s">
        <v>92</v>
      </c>
      <c r="AV227" s="15" t="s">
        <v>160</v>
      </c>
      <c r="AW227" s="15" t="s">
        <v>32</v>
      </c>
      <c r="AX227" s="15" t="s">
        <v>84</v>
      </c>
      <c r="AY227" s="267" t="s">
        <v>154</v>
      </c>
    </row>
    <row r="228" s="2" customFormat="1" ht="16.5" customHeight="1">
      <c r="A228" s="39"/>
      <c r="B228" s="40"/>
      <c r="C228" s="221" t="s">
        <v>310</v>
      </c>
      <c r="D228" s="221" t="s">
        <v>156</v>
      </c>
      <c r="E228" s="222" t="s">
        <v>311</v>
      </c>
      <c r="F228" s="223" t="s">
        <v>312</v>
      </c>
      <c r="G228" s="224" t="s">
        <v>159</v>
      </c>
      <c r="H228" s="225">
        <v>136.55600000000001</v>
      </c>
      <c r="I228" s="226"/>
      <c r="J228" s="227">
        <f>ROUND(I228*H228,2)</f>
        <v>0</v>
      </c>
      <c r="K228" s="228"/>
      <c r="L228" s="45"/>
      <c r="M228" s="229" t="s">
        <v>1</v>
      </c>
      <c r="N228" s="230" t="s">
        <v>42</v>
      </c>
      <c r="O228" s="92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160</v>
      </c>
      <c r="AT228" s="233" t="s">
        <v>156</v>
      </c>
      <c r="AU228" s="233" t="s">
        <v>92</v>
      </c>
      <c r="AY228" s="18" t="s">
        <v>154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92</v>
      </c>
      <c r="BK228" s="234">
        <f>ROUND(I228*H228,2)</f>
        <v>0</v>
      </c>
      <c r="BL228" s="18" t="s">
        <v>160</v>
      </c>
      <c r="BM228" s="233" t="s">
        <v>313</v>
      </c>
    </row>
    <row r="229" s="14" customFormat="1">
      <c r="A229" s="14"/>
      <c r="B229" s="246"/>
      <c r="C229" s="247"/>
      <c r="D229" s="237" t="s">
        <v>162</v>
      </c>
      <c r="E229" s="248" t="s">
        <v>1</v>
      </c>
      <c r="F229" s="249" t="s">
        <v>314</v>
      </c>
      <c r="G229" s="247"/>
      <c r="H229" s="250">
        <v>136.55600000000001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162</v>
      </c>
      <c r="AU229" s="256" t="s">
        <v>92</v>
      </c>
      <c r="AV229" s="14" t="s">
        <v>92</v>
      </c>
      <c r="AW229" s="14" t="s">
        <v>32</v>
      </c>
      <c r="AX229" s="14" t="s">
        <v>84</v>
      </c>
      <c r="AY229" s="256" t="s">
        <v>154</v>
      </c>
    </row>
    <row r="230" s="12" customFormat="1" ht="22.8" customHeight="1">
      <c r="A230" s="12"/>
      <c r="B230" s="205"/>
      <c r="C230" s="206"/>
      <c r="D230" s="207" t="s">
        <v>75</v>
      </c>
      <c r="E230" s="219" t="s">
        <v>197</v>
      </c>
      <c r="F230" s="219" t="s">
        <v>315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SUM(P231:P234)</f>
        <v>0</v>
      </c>
      <c r="Q230" s="213"/>
      <c r="R230" s="214">
        <f>SUM(R231:R234)</f>
        <v>0.030794999999999999</v>
      </c>
      <c r="S230" s="213"/>
      <c r="T230" s="215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6" t="s">
        <v>84</v>
      </c>
      <c r="AT230" s="217" t="s">
        <v>75</v>
      </c>
      <c r="AU230" s="217" t="s">
        <v>84</v>
      </c>
      <c r="AY230" s="216" t="s">
        <v>154</v>
      </c>
      <c r="BK230" s="218">
        <f>SUM(BK231:BK234)</f>
        <v>0</v>
      </c>
    </row>
    <row r="231" s="2" customFormat="1" ht="37.8" customHeight="1">
      <c r="A231" s="39"/>
      <c r="B231" s="40"/>
      <c r="C231" s="221" t="s">
        <v>316</v>
      </c>
      <c r="D231" s="221" t="s">
        <v>156</v>
      </c>
      <c r="E231" s="222" t="s">
        <v>317</v>
      </c>
      <c r="F231" s="223" t="s">
        <v>318</v>
      </c>
      <c r="G231" s="224" t="s">
        <v>319</v>
      </c>
      <c r="H231" s="225">
        <v>6</v>
      </c>
      <c r="I231" s="226"/>
      <c r="J231" s="227">
        <f>ROUND(I231*H231,2)</f>
        <v>0</v>
      </c>
      <c r="K231" s="228"/>
      <c r="L231" s="45"/>
      <c r="M231" s="229" t="s">
        <v>1</v>
      </c>
      <c r="N231" s="230" t="s">
        <v>42</v>
      </c>
      <c r="O231" s="92"/>
      <c r="P231" s="231">
        <f>O231*H231</f>
        <v>0</v>
      </c>
      <c r="Q231" s="231">
        <v>0.0050612499999999998</v>
      </c>
      <c r="R231" s="231">
        <f>Q231*H231</f>
        <v>0.030367499999999999</v>
      </c>
      <c r="S231" s="231">
        <v>0</v>
      </c>
      <c r="T231" s="23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3" t="s">
        <v>160</v>
      </c>
      <c r="AT231" s="233" t="s">
        <v>156</v>
      </c>
      <c r="AU231" s="233" t="s">
        <v>92</v>
      </c>
      <c r="AY231" s="18" t="s">
        <v>154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8" t="s">
        <v>92</v>
      </c>
      <c r="BK231" s="234">
        <f>ROUND(I231*H231,2)</f>
        <v>0</v>
      </c>
      <c r="BL231" s="18" t="s">
        <v>160</v>
      </c>
      <c r="BM231" s="233" t="s">
        <v>320</v>
      </c>
    </row>
    <row r="232" s="14" customFormat="1">
      <c r="A232" s="14"/>
      <c r="B232" s="246"/>
      <c r="C232" s="247"/>
      <c r="D232" s="237" t="s">
        <v>162</v>
      </c>
      <c r="E232" s="248" t="s">
        <v>1</v>
      </c>
      <c r="F232" s="249" t="s">
        <v>321</v>
      </c>
      <c r="G232" s="247"/>
      <c r="H232" s="250">
        <v>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162</v>
      </c>
      <c r="AU232" s="256" t="s">
        <v>92</v>
      </c>
      <c r="AV232" s="14" t="s">
        <v>92</v>
      </c>
      <c r="AW232" s="14" t="s">
        <v>32</v>
      </c>
      <c r="AX232" s="14" t="s">
        <v>84</v>
      </c>
      <c r="AY232" s="256" t="s">
        <v>154</v>
      </c>
    </row>
    <row r="233" s="2" customFormat="1" ht="37.8" customHeight="1">
      <c r="A233" s="39"/>
      <c r="B233" s="40"/>
      <c r="C233" s="221" t="s">
        <v>322</v>
      </c>
      <c r="D233" s="221" t="s">
        <v>156</v>
      </c>
      <c r="E233" s="222" t="s">
        <v>323</v>
      </c>
      <c r="F233" s="223" t="s">
        <v>324</v>
      </c>
      <c r="G233" s="224" t="s">
        <v>319</v>
      </c>
      <c r="H233" s="225">
        <v>6</v>
      </c>
      <c r="I233" s="226"/>
      <c r="J233" s="227">
        <f>ROUND(I233*H233,2)</f>
        <v>0</v>
      </c>
      <c r="K233" s="228"/>
      <c r="L233" s="45"/>
      <c r="M233" s="229" t="s">
        <v>1</v>
      </c>
      <c r="N233" s="230" t="s">
        <v>42</v>
      </c>
      <c r="O233" s="92"/>
      <c r="P233" s="231">
        <f>O233*H233</f>
        <v>0</v>
      </c>
      <c r="Q233" s="231">
        <v>7.1249999999999997E-05</v>
      </c>
      <c r="R233" s="231">
        <f>Q233*H233</f>
        <v>0.00042749999999999998</v>
      </c>
      <c r="S233" s="231">
        <v>0</v>
      </c>
      <c r="T233" s="23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3" t="s">
        <v>160</v>
      </c>
      <c r="AT233" s="233" t="s">
        <v>156</v>
      </c>
      <c r="AU233" s="233" t="s">
        <v>92</v>
      </c>
      <c r="AY233" s="18" t="s">
        <v>154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92</v>
      </c>
      <c r="BK233" s="234">
        <f>ROUND(I233*H233,2)</f>
        <v>0</v>
      </c>
      <c r="BL233" s="18" t="s">
        <v>160</v>
      </c>
      <c r="BM233" s="233" t="s">
        <v>325</v>
      </c>
    </row>
    <row r="234" s="14" customFormat="1">
      <c r="A234" s="14"/>
      <c r="B234" s="246"/>
      <c r="C234" s="247"/>
      <c r="D234" s="237" t="s">
        <v>162</v>
      </c>
      <c r="E234" s="248" t="s">
        <v>1</v>
      </c>
      <c r="F234" s="249" t="s">
        <v>326</v>
      </c>
      <c r="G234" s="247"/>
      <c r="H234" s="250">
        <v>6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162</v>
      </c>
      <c r="AU234" s="256" t="s">
        <v>92</v>
      </c>
      <c r="AV234" s="14" t="s">
        <v>92</v>
      </c>
      <c r="AW234" s="14" t="s">
        <v>32</v>
      </c>
      <c r="AX234" s="14" t="s">
        <v>84</v>
      </c>
      <c r="AY234" s="256" t="s">
        <v>154</v>
      </c>
    </row>
    <row r="235" s="12" customFormat="1" ht="22.8" customHeight="1">
      <c r="A235" s="12"/>
      <c r="B235" s="205"/>
      <c r="C235" s="206"/>
      <c r="D235" s="207" t="s">
        <v>75</v>
      </c>
      <c r="E235" s="219" t="s">
        <v>202</v>
      </c>
      <c r="F235" s="219" t="s">
        <v>327</v>
      </c>
      <c r="G235" s="206"/>
      <c r="H235" s="206"/>
      <c r="I235" s="209"/>
      <c r="J235" s="220">
        <f>BK235</f>
        <v>0</v>
      </c>
      <c r="K235" s="206"/>
      <c r="L235" s="211"/>
      <c r="M235" s="212"/>
      <c r="N235" s="213"/>
      <c r="O235" s="213"/>
      <c r="P235" s="214">
        <f>SUM(P236:P251)</f>
        <v>0</v>
      </c>
      <c r="Q235" s="213"/>
      <c r="R235" s="214">
        <f>SUM(R236:R251)</f>
        <v>0.0094623900000000011</v>
      </c>
      <c r="S235" s="213"/>
      <c r="T235" s="215">
        <f>SUM(T236:T251)</f>
        <v>17.256999999999998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6" t="s">
        <v>84</v>
      </c>
      <c r="AT235" s="217" t="s">
        <v>75</v>
      </c>
      <c r="AU235" s="217" t="s">
        <v>84</v>
      </c>
      <c r="AY235" s="216" t="s">
        <v>154</v>
      </c>
      <c r="BK235" s="218">
        <f>SUM(BK236:BK251)</f>
        <v>0</v>
      </c>
    </row>
    <row r="236" s="2" customFormat="1" ht="24.15" customHeight="1">
      <c r="A236" s="39"/>
      <c r="B236" s="40"/>
      <c r="C236" s="221" t="s">
        <v>328</v>
      </c>
      <c r="D236" s="221" t="s">
        <v>156</v>
      </c>
      <c r="E236" s="222" t="s">
        <v>329</v>
      </c>
      <c r="F236" s="223" t="s">
        <v>330</v>
      </c>
      <c r="G236" s="224" t="s">
        <v>226</v>
      </c>
      <c r="H236" s="225">
        <v>643.70000000000005</v>
      </c>
      <c r="I236" s="226"/>
      <c r="J236" s="227">
        <f>ROUND(I236*H236,2)</f>
        <v>0</v>
      </c>
      <c r="K236" s="228"/>
      <c r="L236" s="45"/>
      <c r="M236" s="229" t="s">
        <v>1</v>
      </c>
      <c r="N236" s="230" t="s">
        <v>42</v>
      </c>
      <c r="O236" s="92"/>
      <c r="P236" s="231">
        <f>O236*H236</f>
        <v>0</v>
      </c>
      <c r="Q236" s="231">
        <v>1.47E-05</v>
      </c>
      <c r="R236" s="231">
        <f>Q236*H236</f>
        <v>0.0094623900000000011</v>
      </c>
      <c r="S236" s="231">
        <v>0.001</v>
      </c>
      <c r="T236" s="232">
        <f>S236*H236</f>
        <v>0.64370000000000005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3" t="s">
        <v>160</v>
      </c>
      <c r="AT236" s="233" t="s">
        <v>156</v>
      </c>
      <c r="AU236" s="233" t="s">
        <v>92</v>
      </c>
      <c r="AY236" s="18" t="s">
        <v>154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92</v>
      </c>
      <c r="BK236" s="234">
        <f>ROUND(I236*H236,2)</f>
        <v>0</v>
      </c>
      <c r="BL236" s="18" t="s">
        <v>160</v>
      </c>
      <c r="BM236" s="233" t="s">
        <v>331</v>
      </c>
    </row>
    <row r="237" s="14" customFormat="1">
      <c r="A237" s="14"/>
      <c r="B237" s="246"/>
      <c r="C237" s="247"/>
      <c r="D237" s="237" t="s">
        <v>162</v>
      </c>
      <c r="E237" s="248" t="s">
        <v>1</v>
      </c>
      <c r="F237" s="249" t="s">
        <v>332</v>
      </c>
      <c r="G237" s="247"/>
      <c r="H237" s="250">
        <v>643.70000000000005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162</v>
      </c>
      <c r="AU237" s="256" t="s">
        <v>92</v>
      </c>
      <c r="AV237" s="14" t="s">
        <v>92</v>
      </c>
      <c r="AW237" s="14" t="s">
        <v>32</v>
      </c>
      <c r="AX237" s="14" t="s">
        <v>84</v>
      </c>
      <c r="AY237" s="256" t="s">
        <v>154</v>
      </c>
    </row>
    <row r="238" s="2" customFormat="1" ht="37.8" customHeight="1">
      <c r="A238" s="39"/>
      <c r="B238" s="40"/>
      <c r="C238" s="221" t="s">
        <v>333</v>
      </c>
      <c r="D238" s="221" t="s">
        <v>156</v>
      </c>
      <c r="E238" s="222" t="s">
        <v>334</v>
      </c>
      <c r="F238" s="223" t="s">
        <v>335</v>
      </c>
      <c r="G238" s="224" t="s">
        <v>159</v>
      </c>
      <c r="H238" s="225">
        <v>258.55000000000001</v>
      </c>
      <c r="I238" s="226"/>
      <c r="J238" s="227">
        <f>ROUND(I238*H238,2)</f>
        <v>0</v>
      </c>
      <c r="K238" s="228"/>
      <c r="L238" s="45"/>
      <c r="M238" s="229" t="s">
        <v>1</v>
      </c>
      <c r="N238" s="230" t="s">
        <v>42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0.045999999999999999</v>
      </c>
      <c r="T238" s="232">
        <f>S238*H238</f>
        <v>11.8933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160</v>
      </c>
      <c r="AT238" s="233" t="s">
        <v>156</v>
      </c>
      <c r="AU238" s="233" t="s">
        <v>92</v>
      </c>
      <c r="AY238" s="18" t="s">
        <v>154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92</v>
      </c>
      <c r="BK238" s="234">
        <f>ROUND(I238*H238,2)</f>
        <v>0</v>
      </c>
      <c r="BL238" s="18" t="s">
        <v>160</v>
      </c>
      <c r="BM238" s="233" t="s">
        <v>336</v>
      </c>
    </row>
    <row r="239" s="13" customFormat="1">
      <c r="A239" s="13"/>
      <c r="B239" s="235"/>
      <c r="C239" s="236"/>
      <c r="D239" s="237" t="s">
        <v>162</v>
      </c>
      <c r="E239" s="238" t="s">
        <v>1</v>
      </c>
      <c r="F239" s="239" t="s">
        <v>337</v>
      </c>
      <c r="G239" s="236"/>
      <c r="H239" s="238" t="s">
        <v>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162</v>
      </c>
      <c r="AU239" s="245" t="s">
        <v>92</v>
      </c>
      <c r="AV239" s="13" t="s">
        <v>84</v>
      </c>
      <c r="AW239" s="13" t="s">
        <v>32</v>
      </c>
      <c r="AX239" s="13" t="s">
        <v>76</v>
      </c>
      <c r="AY239" s="245" t="s">
        <v>154</v>
      </c>
    </row>
    <row r="240" s="14" customFormat="1">
      <c r="A240" s="14"/>
      <c r="B240" s="246"/>
      <c r="C240" s="247"/>
      <c r="D240" s="237" t="s">
        <v>162</v>
      </c>
      <c r="E240" s="248" t="s">
        <v>106</v>
      </c>
      <c r="F240" s="249" t="s">
        <v>338</v>
      </c>
      <c r="G240" s="247"/>
      <c r="H240" s="250">
        <v>12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162</v>
      </c>
      <c r="AU240" s="256" t="s">
        <v>92</v>
      </c>
      <c r="AV240" s="14" t="s">
        <v>92</v>
      </c>
      <c r="AW240" s="14" t="s">
        <v>32</v>
      </c>
      <c r="AX240" s="14" t="s">
        <v>76</v>
      </c>
      <c r="AY240" s="256" t="s">
        <v>154</v>
      </c>
    </row>
    <row r="241" s="13" customFormat="1">
      <c r="A241" s="13"/>
      <c r="B241" s="235"/>
      <c r="C241" s="236"/>
      <c r="D241" s="237" t="s">
        <v>162</v>
      </c>
      <c r="E241" s="238" t="s">
        <v>1</v>
      </c>
      <c r="F241" s="239" t="s">
        <v>339</v>
      </c>
      <c r="G241" s="236"/>
      <c r="H241" s="238" t="s">
        <v>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162</v>
      </c>
      <c r="AU241" s="245" t="s">
        <v>92</v>
      </c>
      <c r="AV241" s="13" t="s">
        <v>84</v>
      </c>
      <c r="AW241" s="13" t="s">
        <v>32</v>
      </c>
      <c r="AX241" s="13" t="s">
        <v>76</v>
      </c>
      <c r="AY241" s="245" t="s">
        <v>154</v>
      </c>
    </row>
    <row r="242" s="14" customFormat="1">
      <c r="A242" s="14"/>
      <c r="B242" s="246"/>
      <c r="C242" s="247"/>
      <c r="D242" s="237" t="s">
        <v>162</v>
      </c>
      <c r="E242" s="248" t="s">
        <v>340</v>
      </c>
      <c r="F242" s="249" t="s">
        <v>341</v>
      </c>
      <c r="G242" s="247"/>
      <c r="H242" s="250">
        <v>246.55000000000001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162</v>
      </c>
      <c r="AU242" s="256" t="s">
        <v>92</v>
      </c>
      <c r="AV242" s="14" t="s">
        <v>92</v>
      </c>
      <c r="AW242" s="14" t="s">
        <v>32</v>
      </c>
      <c r="AX242" s="14" t="s">
        <v>76</v>
      </c>
      <c r="AY242" s="256" t="s">
        <v>154</v>
      </c>
    </row>
    <row r="243" s="15" customFormat="1">
      <c r="A243" s="15"/>
      <c r="B243" s="257"/>
      <c r="C243" s="258"/>
      <c r="D243" s="237" t="s">
        <v>162</v>
      </c>
      <c r="E243" s="259" t="s">
        <v>1</v>
      </c>
      <c r="F243" s="260" t="s">
        <v>189</v>
      </c>
      <c r="G243" s="258"/>
      <c r="H243" s="261">
        <v>258.55000000000001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162</v>
      </c>
      <c r="AU243" s="267" t="s">
        <v>92</v>
      </c>
      <c r="AV243" s="15" t="s">
        <v>160</v>
      </c>
      <c r="AW243" s="15" t="s">
        <v>32</v>
      </c>
      <c r="AX243" s="15" t="s">
        <v>84</v>
      </c>
      <c r="AY243" s="267" t="s">
        <v>154</v>
      </c>
    </row>
    <row r="244" s="2" customFormat="1" ht="37.8" customHeight="1">
      <c r="A244" s="39"/>
      <c r="B244" s="40"/>
      <c r="C244" s="221" t="s">
        <v>342</v>
      </c>
      <c r="D244" s="221" t="s">
        <v>156</v>
      </c>
      <c r="E244" s="222" t="s">
        <v>343</v>
      </c>
      <c r="F244" s="223" t="s">
        <v>344</v>
      </c>
      <c r="G244" s="224" t="s">
        <v>159</v>
      </c>
      <c r="H244" s="225">
        <v>80</v>
      </c>
      <c r="I244" s="226"/>
      <c r="J244" s="227">
        <f>ROUND(I244*H244,2)</f>
        <v>0</v>
      </c>
      <c r="K244" s="228"/>
      <c r="L244" s="45"/>
      <c r="M244" s="229" t="s">
        <v>1</v>
      </c>
      <c r="N244" s="230" t="s">
        <v>42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0.058999999999999997</v>
      </c>
      <c r="T244" s="232">
        <f>S244*H244</f>
        <v>4.7199999999999998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160</v>
      </c>
      <c r="AT244" s="233" t="s">
        <v>156</v>
      </c>
      <c r="AU244" s="233" t="s">
        <v>92</v>
      </c>
      <c r="AY244" s="18" t="s">
        <v>154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92</v>
      </c>
      <c r="BK244" s="234">
        <f>ROUND(I244*H244,2)</f>
        <v>0</v>
      </c>
      <c r="BL244" s="18" t="s">
        <v>160</v>
      </c>
      <c r="BM244" s="233" t="s">
        <v>345</v>
      </c>
    </row>
    <row r="245" s="14" customFormat="1">
      <c r="A245" s="14"/>
      <c r="B245" s="246"/>
      <c r="C245" s="247"/>
      <c r="D245" s="237" t="s">
        <v>162</v>
      </c>
      <c r="E245" s="248" t="s">
        <v>1</v>
      </c>
      <c r="F245" s="249" t="s">
        <v>346</v>
      </c>
      <c r="G245" s="247"/>
      <c r="H245" s="250">
        <v>30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162</v>
      </c>
      <c r="AU245" s="256" t="s">
        <v>92</v>
      </c>
      <c r="AV245" s="14" t="s">
        <v>92</v>
      </c>
      <c r="AW245" s="14" t="s">
        <v>32</v>
      </c>
      <c r="AX245" s="14" t="s">
        <v>76</v>
      </c>
      <c r="AY245" s="256" t="s">
        <v>154</v>
      </c>
    </row>
    <row r="246" s="14" customFormat="1">
      <c r="A246" s="14"/>
      <c r="B246" s="246"/>
      <c r="C246" s="247"/>
      <c r="D246" s="237" t="s">
        <v>162</v>
      </c>
      <c r="E246" s="248" t="s">
        <v>1</v>
      </c>
      <c r="F246" s="249" t="s">
        <v>347</v>
      </c>
      <c r="G246" s="247"/>
      <c r="H246" s="250">
        <v>12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162</v>
      </c>
      <c r="AU246" s="256" t="s">
        <v>92</v>
      </c>
      <c r="AV246" s="14" t="s">
        <v>92</v>
      </c>
      <c r="AW246" s="14" t="s">
        <v>32</v>
      </c>
      <c r="AX246" s="14" t="s">
        <v>76</v>
      </c>
      <c r="AY246" s="256" t="s">
        <v>154</v>
      </c>
    </row>
    <row r="247" s="14" customFormat="1">
      <c r="A247" s="14"/>
      <c r="B247" s="246"/>
      <c r="C247" s="247"/>
      <c r="D247" s="237" t="s">
        <v>162</v>
      </c>
      <c r="E247" s="248" t="s">
        <v>1</v>
      </c>
      <c r="F247" s="249" t="s">
        <v>348</v>
      </c>
      <c r="G247" s="247"/>
      <c r="H247" s="250">
        <v>8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162</v>
      </c>
      <c r="AU247" s="256" t="s">
        <v>92</v>
      </c>
      <c r="AV247" s="14" t="s">
        <v>92</v>
      </c>
      <c r="AW247" s="14" t="s">
        <v>32</v>
      </c>
      <c r="AX247" s="14" t="s">
        <v>76</v>
      </c>
      <c r="AY247" s="256" t="s">
        <v>154</v>
      </c>
    </row>
    <row r="248" s="14" customFormat="1">
      <c r="A248" s="14"/>
      <c r="B248" s="246"/>
      <c r="C248" s="247"/>
      <c r="D248" s="237" t="s">
        <v>162</v>
      </c>
      <c r="E248" s="248" t="s">
        <v>1</v>
      </c>
      <c r="F248" s="249" t="s">
        <v>349</v>
      </c>
      <c r="G248" s="247"/>
      <c r="H248" s="250">
        <v>30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162</v>
      </c>
      <c r="AU248" s="256" t="s">
        <v>92</v>
      </c>
      <c r="AV248" s="14" t="s">
        <v>92</v>
      </c>
      <c r="AW248" s="14" t="s">
        <v>32</v>
      </c>
      <c r="AX248" s="14" t="s">
        <v>76</v>
      </c>
      <c r="AY248" s="256" t="s">
        <v>154</v>
      </c>
    </row>
    <row r="249" s="15" customFormat="1">
      <c r="A249" s="15"/>
      <c r="B249" s="257"/>
      <c r="C249" s="258"/>
      <c r="D249" s="237" t="s">
        <v>162</v>
      </c>
      <c r="E249" s="259" t="s">
        <v>104</v>
      </c>
      <c r="F249" s="260" t="s">
        <v>189</v>
      </c>
      <c r="G249" s="258"/>
      <c r="H249" s="261">
        <v>80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7" t="s">
        <v>162</v>
      </c>
      <c r="AU249" s="267" t="s">
        <v>92</v>
      </c>
      <c r="AV249" s="15" t="s">
        <v>160</v>
      </c>
      <c r="AW249" s="15" t="s">
        <v>32</v>
      </c>
      <c r="AX249" s="15" t="s">
        <v>84</v>
      </c>
      <c r="AY249" s="267" t="s">
        <v>154</v>
      </c>
    </row>
    <row r="250" s="2" customFormat="1" ht="24.15" customHeight="1">
      <c r="A250" s="39"/>
      <c r="B250" s="40"/>
      <c r="C250" s="221" t="s">
        <v>350</v>
      </c>
      <c r="D250" s="221" t="s">
        <v>156</v>
      </c>
      <c r="E250" s="222" t="s">
        <v>351</v>
      </c>
      <c r="F250" s="223" t="s">
        <v>352</v>
      </c>
      <c r="G250" s="224" t="s">
        <v>159</v>
      </c>
      <c r="H250" s="225">
        <v>96.5</v>
      </c>
      <c r="I250" s="226"/>
      <c r="J250" s="227">
        <f>ROUND(I250*H250,2)</f>
        <v>0</v>
      </c>
      <c r="K250" s="228"/>
      <c r="L250" s="45"/>
      <c r="M250" s="229" t="s">
        <v>1</v>
      </c>
      <c r="N250" s="230" t="s">
        <v>42</v>
      </c>
      <c r="O250" s="92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160</v>
      </c>
      <c r="AT250" s="233" t="s">
        <v>156</v>
      </c>
      <c r="AU250" s="233" t="s">
        <v>92</v>
      </c>
      <c r="AY250" s="18" t="s">
        <v>154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92</v>
      </c>
      <c r="BK250" s="234">
        <f>ROUND(I250*H250,2)</f>
        <v>0</v>
      </c>
      <c r="BL250" s="18" t="s">
        <v>160</v>
      </c>
      <c r="BM250" s="233" t="s">
        <v>353</v>
      </c>
    </row>
    <row r="251" s="14" customFormat="1">
      <c r="A251" s="14"/>
      <c r="B251" s="246"/>
      <c r="C251" s="247"/>
      <c r="D251" s="237" t="s">
        <v>162</v>
      </c>
      <c r="E251" s="248" t="s">
        <v>1</v>
      </c>
      <c r="F251" s="249" t="s">
        <v>354</v>
      </c>
      <c r="G251" s="247"/>
      <c r="H251" s="250">
        <v>96.5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162</v>
      </c>
      <c r="AU251" s="256" t="s">
        <v>92</v>
      </c>
      <c r="AV251" s="14" t="s">
        <v>92</v>
      </c>
      <c r="AW251" s="14" t="s">
        <v>32</v>
      </c>
      <c r="AX251" s="14" t="s">
        <v>84</v>
      </c>
      <c r="AY251" s="256" t="s">
        <v>154</v>
      </c>
    </row>
    <row r="252" s="12" customFormat="1" ht="22.8" customHeight="1">
      <c r="A252" s="12"/>
      <c r="B252" s="205"/>
      <c r="C252" s="206"/>
      <c r="D252" s="207" t="s">
        <v>75</v>
      </c>
      <c r="E252" s="219" t="s">
        <v>355</v>
      </c>
      <c r="F252" s="219" t="s">
        <v>356</v>
      </c>
      <c r="G252" s="206"/>
      <c r="H252" s="206"/>
      <c r="I252" s="209"/>
      <c r="J252" s="220">
        <f>BK252</f>
        <v>0</v>
      </c>
      <c r="K252" s="206"/>
      <c r="L252" s="211"/>
      <c r="M252" s="212"/>
      <c r="N252" s="213"/>
      <c r="O252" s="213"/>
      <c r="P252" s="214">
        <f>SUM(P253:P258)</f>
        <v>0</v>
      </c>
      <c r="Q252" s="213"/>
      <c r="R252" s="214">
        <f>SUM(R253:R258)</f>
        <v>0</v>
      </c>
      <c r="S252" s="213"/>
      <c r="T252" s="215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6" t="s">
        <v>84</v>
      </c>
      <c r="AT252" s="217" t="s">
        <v>75</v>
      </c>
      <c r="AU252" s="217" t="s">
        <v>84</v>
      </c>
      <c r="AY252" s="216" t="s">
        <v>154</v>
      </c>
      <c r="BK252" s="218">
        <f>SUM(BK253:BK258)</f>
        <v>0</v>
      </c>
    </row>
    <row r="253" s="2" customFormat="1" ht="24.15" customHeight="1">
      <c r="A253" s="39"/>
      <c r="B253" s="40"/>
      <c r="C253" s="221" t="s">
        <v>357</v>
      </c>
      <c r="D253" s="221" t="s">
        <v>156</v>
      </c>
      <c r="E253" s="222" t="s">
        <v>358</v>
      </c>
      <c r="F253" s="223" t="s">
        <v>359</v>
      </c>
      <c r="G253" s="224" t="s">
        <v>209</v>
      </c>
      <c r="H253" s="225">
        <v>35.134</v>
      </c>
      <c r="I253" s="226"/>
      <c r="J253" s="227">
        <f>ROUND(I253*H253,2)</f>
        <v>0</v>
      </c>
      <c r="K253" s="228"/>
      <c r="L253" s="45"/>
      <c r="M253" s="229" t="s">
        <v>1</v>
      </c>
      <c r="N253" s="230" t="s">
        <v>42</v>
      </c>
      <c r="O253" s="92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3" t="s">
        <v>160</v>
      </c>
      <c r="AT253" s="233" t="s">
        <v>156</v>
      </c>
      <c r="AU253" s="233" t="s">
        <v>92</v>
      </c>
      <c r="AY253" s="18" t="s">
        <v>154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8" t="s">
        <v>92</v>
      </c>
      <c r="BK253" s="234">
        <f>ROUND(I253*H253,2)</f>
        <v>0</v>
      </c>
      <c r="BL253" s="18" t="s">
        <v>160</v>
      </c>
      <c r="BM253" s="233" t="s">
        <v>360</v>
      </c>
    </row>
    <row r="254" s="2" customFormat="1" ht="24.15" customHeight="1">
      <c r="A254" s="39"/>
      <c r="B254" s="40"/>
      <c r="C254" s="221" t="s">
        <v>361</v>
      </c>
      <c r="D254" s="221" t="s">
        <v>156</v>
      </c>
      <c r="E254" s="222" t="s">
        <v>362</v>
      </c>
      <c r="F254" s="223" t="s">
        <v>363</v>
      </c>
      <c r="G254" s="224" t="s">
        <v>209</v>
      </c>
      <c r="H254" s="225">
        <v>35.134</v>
      </c>
      <c r="I254" s="226"/>
      <c r="J254" s="227">
        <f>ROUND(I254*H254,2)</f>
        <v>0</v>
      </c>
      <c r="K254" s="228"/>
      <c r="L254" s="45"/>
      <c r="M254" s="229" t="s">
        <v>1</v>
      </c>
      <c r="N254" s="230" t="s">
        <v>42</v>
      </c>
      <c r="O254" s="92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160</v>
      </c>
      <c r="AT254" s="233" t="s">
        <v>156</v>
      </c>
      <c r="AU254" s="233" t="s">
        <v>92</v>
      </c>
      <c r="AY254" s="18" t="s">
        <v>154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92</v>
      </c>
      <c r="BK254" s="234">
        <f>ROUND(I254*H254,2)</f>
        <v>0</v>
      </c>
      <c r="BL254" s="18" t="s">
        <v>160</v>
      </c>
      <c r="BM254" s="233" t="s">
        <v>364</v>
      </c>
    </row>
    <row r="255" s="2" customFormat="1" ht="24.15" customHeight="1">
      <c r="A255" s="39"/>
      <c r="B255" s="40"/>
      <c r="C255" s="221" t="s">
        <v>365</v>
      </c>
      <c r="D255" s="221" t="s">
        <v>156</v>
      </c>
      <c r="E255" s="222" t="s">
        <v>366</v>
      </c>
      <c r="F255" s="223" t="s">
        <v>367</v>
      </c>
      <c r="G255" s="224" t="s">
        <v>209</v>
      </c>
      <c r="H255" s="225">
        <v>667.54600000000005</v>
      </c>
      <c r="I255" s="226"/>
      <c r="J255" s="227">
        <f>ROUND(I255*H255,2)</f>
        <v>0</v>
      </c>
      <c r="K255" s="228"/>
      <c r="L255" s="45"/>
      <c r="M255" s="229" t="s">
        <v>1</v>
      </c>
      <c r="N255" s="230" t="s">
        <v>42</v>
      </c>
      <c r="O255" s="92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3" t="s">
        <v>160</v>
      </c>
      <c r="AT255" s="233" t="s">
        <v>156</v>
      </c>
      <c r="AU255" s="233" t="s">
        <v>92</v>
      </c>
      <c r="AY255" s="18" t="s">
        <v>154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8" t="s">
        <v>92</v>
      </c>
      <c r="BK255" s="234">
        <f>ROUND(I255*H255,2)</f>
        <v>0</v>
      </c>
      <c r="BL255" s="18" t="s">
        <v>160</v>
      </c>
      <c r="BM255" s="233" t="s">
        <v>368</v>
      </c>
    </row>
    <row r="256" s="14" customFormat="1">
      <c r="A256" s="14"/>
      <c r="B256" s="246"/>
      <c r="C256" s="247"/>
      <c r="D256" s="237" t="s">
        <v>162</v>
      </c>
      <c r="E256" s="247"/>
      <c r="F256" s="249" t="s">
        <v>369</v>
      </c>
      <c r="G256" s="247"/>
      <c r="H256" s="250">
        <v>667.54600000000005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162</v>
      </c>
      <c r="AU256" s="256" t="s">
        <v>92</v>
      </c>
      <c r="AV256" s="14" t="s">
        <v>92</v>
      </c>
      <c r="AW256" s="14" t="s">
        <v>4</v>
      </c>
      <c r="AX256" s="14" t="s">
        <v>84</v>
      </c>
      <c r="AY256" s="256" t="s">
        <v>154</v>
      </c>
    </row>
    <row r="257" s="2" customFormat="1" ht="16.5" customHeight="1">
      <c r="A257" s="39"/>
      <c r="B257" s="40"/>
      <c r="C257" s="221" t="s">
        <v>370</v>
      </c>
      <c r="D257" s="221" t="s">
        <v>156</v>
      </c>
      <c r="E257" s="222" t="s">
        <v>371</v>
      </c>
      <c r="F257" s="223" t="s">
        <v>372</v>
      </c>
      <c r="G257" s="224" t="s">
        <v>209</v>
      </c>
      <c r="H257" s="225">
        <v>35.134</v>
      </c>
      <c r="I257" s="226"/>
      <c r="J257" s="227">
        <f>ROUND(I257*H257,2)</f>
        <v>0</v>
      </c>
      <c r="K257" s="228"/>
      <c r="L257" s="45"/>
      <c r="M257" s="229" t="s">
        <v>1</v>
      </c>
      <c r="N257" s="230" t="s">
        <v>42</v>
      </c>
      <c r="O257" s="92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160</v>
      </c>
      <c r="AT257" s="233" t="s">
        <v>156</v>
      </c>
      <c r="AU257" s="233" t="s">
        <v>92</v>
      </c>
      <c r="AY257" s="18" t="s">
        <v>154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92</v>
      </c>
      <c r="BK257" s="234">
        <f>ROUND(I257*H257,2)</f>
        <v>0</v>
      </c>
      <c r="BL257" s="18" t="s">
        <v>160</v>
      </c>
      <c r="BM257" s="233" t="s">
        <v>373</v>
      </c>
    </row>
    <row r="258" s="2" customFormat="1" ht="44.25" customHeight="1">
      <c r="A258" s="39"/>
      <c r="B258" s="40"/>
      <c r="C258" s="221" t="s">
        <v>374</v>
      </c>
      <c r="D258" s="221" t="s">
        <v>156</v>
      </c>
      <c r="E258" s="222" t="s">
        <v>375</v>
      </c>
      <c r="F258" s="223" t="s">
        <v>376</v>
      </c>
      <c r="G258" s="224" t="s">
        <v>209</v>
      </c>
      <c r="H258" s="225">
        <v>35.134</v>
      </c>
      <c r="I258" s="226"/>
      <c r="J258" s="227">
        <f>ROUND(I258*H258,2)</f>
        <v>0</v>
      </c>
      <c r="K258" s="228"/>
      <c r="L258" s="45"/>
      <c r="M258" s="229" t="s">
        <v>1</v>
      </c>
      <c r="N258" s="230" t="s">
        <v>42</v>
      </c>
      <c r="O258" s="92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3" t="s">
        <v>160</v>
      </c>
      <c r="AT258" s="233" t="s">
        <v>156</v>
      </c>
      <c r="AU258" s="233" t="s">
        <v>92</v>
      </c>
      <c r="AY258" s="18" t="s">
        <v>154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8" t="s">
        <v>92</v>
      </c>
      <c r="BK258" s="234">
        <f>ROUND(I258*H258,2)</f>
        <v>0</v>
      </c>
      <c r="BL258" s="18" t="s">
        <v>160</v>
      </c>
      <c r="BM258" s="233" t="s">
        <v>377</v>
      </c>
    </row>
    <row r="259" s="12" customFormat="1" ht="22.8" customHeight="1">
      <c r="A259" s="12"/>
      <c r="B259" s="205"/>
      <c r="C259" s="206"/>
      <c r="D259" s="207" t="s">
        <v>75</v>
      </c>
      <c r="E259" s="219" t="s">
        <v>378</v>
      </c>
      <c r="F259" s="219" t="s">
        <v>379</v>
      </c>
      <c r="G259" s="206"/>
      <c r="H259" s="206"/>
      <c r="I259" s="209"/>
      <c r="J259" s="220">
        <f>BK259</f>
        <v>0</v>
      </c>
      <c r="K259" s="206"/>
      <c r="L259" s="211"/>
      <c r="M259" s="212"/>
      <c r="N259" s="213"/>
      <c r="O259" s="213"/>
      <c r="P259" s="214">
        <f>P260</f>
        <v>0</v>
      </c>
      <c r="Q259" s="213"/>
      <c r="R259" s="214">
        <f>R260</f>
        <v>0</v>
      </c>
      <c r="S259" s="213"/>
      <c r="T259" s="215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6" t="s">
        <v>84</v>
      </c>
      <c r="AT259" s="217" t="s">
        <v>75</v>
      </c>
      <c r="AU259" s="217" t="s">
        <v>84</v>
      </c>
      <c r="AY259" s="216" t="s">
        <v>154</v>
      </c>
      <c r="BK259" s="218">
        <f>BK260</f>
        <v>0</v>
      </c>
    </row>
    <row r="260" s="2" customFormat="1" ht="24.15" customHeight="1">
      <c r="A260" s="39"/>
      <c r="B260" s="40"/>
      <c r="C260" s="221" t="s">
        <v>380</v>
      </c>
      <c r="D260" s="221" t="s">
        <v>156</v>
      </c>
      <c r="E260" s="222" t="s">
        <v>381</v>
      </c>
      <c r="F260" s="223" t="s">
        <v>382</v>
      </c>
      <c r="G260" s="224" t="s">
        <v>209</v>
      </c>
      <c r="H260" s="225">
        <v>26.693000000000001</v>
      </c>
      <c r="I260" s="226"/>
      <c r="J260" s="227">
        <f>ROUND(I260*H260,2)</f>
        <v>0</v>
      </c>
      <c r="K260" s="228"/>
      <c r="L260" s="45"/>
      <c r="M260" s="229" t="s">
        <v>1</v>
      </c>
      <c r="N260" s="230" t="s">
        <v>42</v>
      </c>
      <c r="O260" s="92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3" t="s">
        <v>160</v>
      </c>
      <c r="AT260" s="233" t="s">
        <v>156</v>
      </c>
      <c r="AU260" s="233" t="s">
        <v>92</v>
      </c>
      <c r="AY260" s="18" t="s">
        <v>154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92</v>
      </c>
      <c r="BK260" s="234">
        <f>ROUND(I260*H260,2)</f>
        <v>0</v>
      </c>
      <c r="BL260" s="18" t="s">
        <v>160</v>
      </c>
      <c r="BM260" s="233" t="s">
        <v>383</v>
      </c>
    </row>
    <row r="261" s="12" customFormat="1" ht="25.92" customHeight="1">
      <c r="A261" s="12"/>
      <c r="B261" s="205"/>
      <c r="C261" s="206"/>
      <c r="D261" s="207" t="s">
        <v>75</v>
      </c>
      <c r="E261" s="208" t="s">
        <v>384</v>
      </c>
      <c r="F261" s="208" t="s">
        <v>385</v>
      </c>
      <c r="G261" s="206"/>
      <c r="H261" s="206"/>
      <c r="I261" s="209"/>
      <c r="J261" s="210">
        <f>BK261</f>
        <v>0</v>
      </c>
      <c r="K261" s="206"/>
      <c r="L261" s="211"/>
      <c r="M261" s="212"/>
      <c r="N261" s="213"/>
      <c r="O261" s="213"/>
      <c r="P261" s="214">
        <f>P262+P281</f>
        <v>0</v>
      </c>
      <c r="Q261" s="213"/>
      <c r="R261" s="214">
        <f>R262+R281</f>
        <v>0.26756729499999998</v>
      </c>
      <c r="S261" s="213"/>
      <c r="T261" s="215">
        <f>T262+T281</f>
        <v>0.076274999999999996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6" t="s">
        <v>92</v>
      </c>
      <c r="AT261" s="217" t="s">
        <v>75</v>
      </c>
      <c r="AU261" s="217" t="s">
        <v>76</v>
      </c>
      <c r="AY261" s="216" t="s">
        <v>154</v>
      </c>
      <c r="BK261" s="218">
        <f>BK262+BK281</f>
        <v>0</v>
      </c>
    </row>
    <row r="262" s="12" customFormat="1" ht="22.8" customHeight="1">
      <c r="A262" s="12"/>
      <c r="B262" s="205"/>
      <c r="C262" s="206"/>
      <c r="D262" s="207" t="s">
        <v>75</v>
      </c>
      <c r="E262" s="219" t="s">
        <v>386</v>
      </c>
      <c r="F262" s="219" t="s">
        <v>387</v>
      </c>
      <c r="G262" s="206"/>
      <c r="H262" s="206"/>
      <c r="I262" s="209"/>
      <c r="J262" s="220">
        <f>BK262</f>
        <v>0</v>
      </c>
      <c r="K262" s="206"/>
      <c r="L262" s="211"/>
      <c r="M262" s="212"/>
      <c r="N262" s="213"/>
      <c r="O262" s="213"/>
      <c r="P262" s="214">
        <f>SUM(P263:P280)</f>
        <v>0</v>
      </c>
      <c r="Q262" s="213"/>
      <c r="R262" s="214">
        <f>SUM(R263:R280)</f>
        <v>0.26756729499999998</v>
      </c>
      <c r="S262" s="213"/>
      <c r="T262" s="215">
        <f>SUM(T263:T280)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6" t="s">
        <v>92</v>
      </c>
      <c r="AT262" s="217" t="s">
        <v>75</v>
      </c>
      <c r="AU262" s="217" t="s">
        <v>84</v>
      </c>
      <c r="AY262" s="216" t="s">
        <v>154</v>
      </c>
      <c r="BK262" s="218">
        <f>SUM(BK263:BK280)</f>
        <v>0</v>
      </c>
    </row>
    <row r="263" s="2" customFormat="1" ht="24.15" customHeight="1">
      <c r="A263" s="39"/>
      <c r="B263" s="40"/>
      <c r="C263" s="221" t="s">
        <v>388</v>
      </c>
      <c r="D263" s="221" t="s">
        <v>156</v>
      </c>
      <c r="E263" s="222" t="s">
        <v>389</v>
      </c>
      <c r="F263" s="223" t="s">
        <v>390</v>
      </c>
      <c r="G263" s="224" t="s">
        <v>159</v>
      </c>
      <c r="H263" s="225">
        <v>36.060000000000002</v>
      </c>
      <c r="I263" s="226"/>
      <c r="J263" s="227">
        <f>ROUND(I263*H263,2)</f>
        <v>0</v>
      </c>
      <c r="K263" s="228"/>
      <c r="L263" s="45"/>
      <c r="M263" s="229" t="s">
        <v>1</v>
      </c>
      <c r="N263" s="230" t="s">
        <v>42</v>
      </c>
      <c r="O263" s="92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239</v>
      </c>
      <c r="AT263" s="233" t="s">
        <v>156</v>
      </c>
      <c r="AU263" s="233" t="s">
        <v>92</v>
      </c>
      <c r="AY263" s="18" t="s">
        <v>154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92</v>
      </c>
      <c r="BK263" s="234">
        <f>ROUND(I263*H263,2)</f>
        <v>0</v>
      </c>
      <c r="BL263" s="18" t="s">
        <v>239</v>
      </c>
      <c r="BM263" s="233" t="s">
        <v>391</v>
      </c>
    </row>
    <row r="264" s="14" customFormat="1">
      <c r="A264" s="14"/>
      <c r="B264" s="246"/>
      <c r="C264" s="247"/>
      <c r="D264" s="237" t="s">
        <v>162</v>
      </c>
      <c r="E264" s="248" t="s">
        <v>1</v>
      </c>
      <c r="F264" s="249" t="s">
        <v>89</v>
      </c>
      <c r="G264" s="247"/>
      <c r="H264" s="250">
        <v>36.060000000000002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162</v>
      </c>
      <c r="AU264" s="256" t="s">
        <v>92</v>
      </c>
      <c r="AV264" s="14" t="s">
        <v>92</v>
      </c>
      <c r="AW264" s="14" t="s">
        <v>32</v>
      </c>
      <c r="AX264" s="14" t="s">
        <v>84</v>
      </c>
      <c r="AY264" s="256" t="s">
        <v>154</v>
      </c>
    </row>
    <row r="265" s="2" customFormat="1" ht="16.5" customHeight="1">
      <c r="A265" s="39"/>
      <c r="B265" s="40"/>
      <c r="C265" s="268" t="s">
        <v>392</v>
      </c>
      <c r="D265" s="268" t="s">
        <v>234</v>
      </c>
      <c r="E265" s="269" t="s">
        <v>393</v>
      </c>
      <c r="F265" s="270" t="s">
        <v>394</v>
      </c>
      <c r="G265" s="271" t="s">
        <v>209</v>
      </c>
      <c r="H265" s="272">
        <v>0.012999999999999999</v>
      </c>
      <c r="I265" s="273"/>
      <c r="J265" s="274">
        <f>ROUND(I265*H265,2)</f>
        <v>0</v>
      </c>
      <c r="K265" s="275"/>
      <c r="L265" s="276"/>
      <c r="M265" s="277" t="s">
        <v>1</v>
      </c>
      <c r="N265" s="278" t="s">
        <v>42</v>
      </c>
      <c r="O265" s="92"/>
      <c r="P265" s="231">
        <f>O265*H265</f>
        <v>0</v>
      </c>
      <c r="Q265" s="231">
        <v>1</v>
      </c>
      <c r="R265" s="231">
        <f>Q265*H265</f>
        <v>0.012999999999999999</v>
      </c>
      <c r="S265" s="231">
        <v>0</v>
      </c>
      <c r="T265" s="23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3" t="s">
        <v>333</v>
      </c>
      <c r="AT265" s="233" t="s">
        <v>234</v>
      </c>
      <c r="AU265" s="233" t="s">
        <v>92</v>
      </c>
      <c r="AY265" s="18" t="s">
        <v>154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8" t="s">
        <v>92</v>
      </c>
      <c r="BK265" s="234">
        <f>ROUND(I265*H265,2)</f>
        <v>0</v>
      </c>
      <c r="BL265" s="18" t="s">
        <v>239</v>
      </c>
      <c r="BM265" s="233" t="s">
        <v>395</v>
      </c>
    </row>
    <row r="266" s="14" customFormat="1">
      <c r="A266" s="14"/>
      <c r="B266" s="246"/>
      <c r="C266" s="247"/>
      <c r="D266" s="237" t="s">
        <v>162</v>
      </c>
      <c r="E266" s="248" t="s">
        <v>1</v>
      </c>
      <c r="F266" s="249" t="s">
        <v>396</v>
      </c>
      <c r="G266" s="247"/>
      <c r="H266" s="250">
        <v>0.012999999999999999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162</v>
      </c>
      <c r="AU266" s="256" t="s">
        <v>92</v>
      </c>
      <c r="AV266" s="14" t="s">
        <v>92</v>
      </c>
      <c r="AW266" s="14" t="s">
        <v>32</v>
      </c>
      <c r="AX266" s="14" t="s">
        <v>84</v>
      </c>
      <c r="AY266" s="256" t="s">
        <v>154</v>
      </c>
    </row>
    <row r="267" s="2" customFormat="1" ht="24.15" customHeight="1">
      <c r="A267" s="39"/>
      <c r="B267" s="40"/>
      <c r="C267" s="221" t="s">
        <v>397</v>
      </c>
      <c r="D267" s="221" t="s">
        <v>156</v>
      </c>
      <c r="E267" s="222" t="s">
        <v>398</v>
      </c>
      <c r="F267" s="223" t="s">
        <v>399</v>
      </c>
      <c r="G267" s="224" t="s">
        <v>159</v>
      </c>
      <c r="H267" s="225">
        <v>36.060000000000002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42</v>
      </c>
      <c r="O267" s="92"/>
      <c r="P267" s="231">
        <f>O267*H267</f>
        <v>0</v>
      </c>
      <c r="Q267" s="231">
        <v>0.00039825</v>
      </c>
      <c r="R267" s="231">
        <f>Q267*H267</f>
        <v>0.014360895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239</v>
      </c>
      <c r="AT267" s="233" t="s">
        <v>156</v>
      </c>
      <c r="AU267" s="233" t="s">
        <v>92</v>
      </c>
      <c r="AY267" s="18" t="s">
        <v>154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92</v>
      </c>
      <c r="BK267" s="234">
        <f>ROUND(I267*H267,2)</f>
        <v>0</v>
      </c>
      <c r="BL267" s="18" t="s">
        <v>239</v>
      </c>
      <c r="BM267" s="233" t="s">
        <v>400</v>
      </c>
    </row>
    <row r="268" s="14" customFormat="1">
      <c r="A268" s="14"/>
      <c r="B268" s="246"/>
      <c r="C268" s="247"/>
      <c r="D268" s="237" t="s">
        <v>162</v>
      </c>
      <c r="E268" s="248" t="s">
        <v>1</v>
      </c>
      <c r="F268" s="249" t="s">
        <v>89</v>
      </c>
      <c r="G268" s="247"/>
      <c r="H268" s="250">
        <v>36.060000000000002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162</v>
      </c>
      <c r="AU268" s="256" t="s">
        <v>92</v>
      </c>
      <c r="AV268" s="14" t="s">
        <v>92</v>
      </c>
      <c r="AW268" s="14" t="s">
        <v>32</v>
      </c>
      <c r="AX268" s="14" t="s">
        <v>84</v>
      </c>
      <c r="AY268" s="256" t="s">
        <v>154</v>
      </c>
    </row>
    <row r="269" s="2" customFormat="1" ht="49.05" customHeight="1">
      <c r="A269" s="39"/>
      <c r="B269" s="40"/>
      <c r="C269" s="268" t="s">
        <v>401</v>
      </c>
      <c r="D269" s="268" t="s">
        <v>234</v>
      </c>
      <c r="E269" s="269" t="s">
        <v>402</v>
      </c>
      <c r="F269" s="270" t="s">
        <v>403</v>
      </c>
      <c r="G269" s="271" t="s">
        <v>159</v>
      </c>
      <c r="H269" s="272">
        <v>41.469000000000001</v>
      </c>
      <c r="I269" s="273"/>
      <c r="J269" s="274">
        <f>ROUND(I269*H269,2)</f>
        <v>0</v>
      </c>
      <c r="K269" s="275"/>
      <c r="L269" s="276"/>
      <c r="M269" s="277" t="s">
        <v>1</v>
      </c>
      <c r="N269" s="278" t="s">
        <v>42</v>
      </c>
      <c r="O269" s="92"/>
      <c r="P269" s="231">
        <f>O269*H269</f>
        <v>0</v>
      </c>
      <c r="Q269" s="231">
        <v>0.0053</v>
      </c>
      <c r="R269" s="231">
        <f>Q269*H269</f>
        <v>0.2197857</v>
      </c>
      <c r="S269" s="231">
        <v>0</v>
      </c>
      <c r="T269" s="23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3" t="s">
        <v>333</v>
      </c>
      <c r="AT269" s="233" t="s">
        <v>234</v>
      </c>
      <c r="AU269" s="233" t="s">
        <v>92</v>
      </c>
      <c r="AY269" s="18" t="s">
        <v>154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92</v>
      </c>
      <c r="BK269" s="234">
        <f>ROUND(I269*H269,2)</f>
        <v>0</v>
      </c>
      <c r="BL269" s="18" t="s">
        <v>239</v>
      </c>
      <c r="BM269" s="233" t="s">
        <v>404</v>
      </c>
    </row>
    <row r="270" s="14" customFormat="1">
      <c r="A270" s="14"/>
      <c r="B270" s="246"/>
      <c r="C270" s="247"/>
      <c r="D270" s="237" t="s">
        <v>162</v>
      </c>
      <c r="E270" s="248" t="s">
        <v>1</v>
      </c>
      <c r="F270" s="249" t="s">
        <v>405</v>
      </c>
      <c r="G270" s="247"/>
      <c r="H270" s="250">
        <v>41.469000000000001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162</v>
      </c>
      <c r="AU270" s="256" t="s">
        <v>92</v>
      </c>
      <c r="AV270" s="14" t="s">
        <v>92</v>
      </c>
      <c r="AW270" s="14" t="s">
        <v>32</v>
      </c>
      <c r="AX270" s="14" t="s">
        <v>84</v>
      </c>
      <c r="AY270" s="256" t="s">
        <v>154</v>
      </c>
    </row>
    <row r="271" s="2" customFormat="1" ht="24.15" customHeight="1">
      <c r="A271" s="39"/>
      <c r="B271" s="40"/>
      <c r="C271" s="221" t="s">
        <v>406</v>
      </c>
      <c r="D271" s="221" t="s">
        <v>156</v>
      </c>
      <c r="E271" s="222" t="s">
        <v>407</v>
      </c>
      <c r="F271" s="223" t="s">
        <v>408</v>
      </c>
      <c r="G271" s="224" t="s">
        <v>159</v>
      </c>
      <c r="H271" s="225">
        <v>36.060000000000002</v>
      </c>
      <c r="I271" s="226"/>
      <c r="J271" s="227">
        <f>ROUND(I271*H271,2)</f>
        <v>0</v>
      </c>
      <c r="K271" s="228"/>
      <c r="L271" s="45"/>
      <c r="M271" s="229" t="s">
        <v>1</v>
      </c>
      <c r="N271" s="230" t="s">
        <v>42</v>
      </c>
      <c r="O271" s="92"/>
      <c r="P271" s="231">
        <f>O271*H271</f>
        <v>0</v>
      </c>
      <c r="Q271" s="231">
        <v>4.0000000000000003E-05</v>
      </c>
      <c r="R271" s="231">
        <f>Q271*H271</f>
        <v>0.0014424000000000002</v>
      </c>
      <c r="S271" s="231">
        <v>0</v>
      </c>
      <c r="T271" s="23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3" t="s">
        <v>239</v>
      </c>
      <c r="AT271" s="233" t="s">
        <v>156</v>
      </c>
      <c r="AU271" s="233" t="s">
        <v>92</v>
      </c>
      <c r="AY271" s="18" t="s">
        <v>154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8" t="s">
        <v>92</v>
      </c>
      <c r="BK271" s="234">
        <f>ROUND(I271*H271,2)</f>
        <v>0</v>
      </c>
      <c r="BL271" s="18" t="s">
        <v>239</v>
      </c>
      <c r="BM271" s="233" t="s">
        <v>409</v>
      </c>
    </row>
    <row r="272" s="14" customFormat="1">
      <c r="A272" s="14"/>
      <c r="B272" s="246"/>
      <c r="C272" s="247"/>
      <c r="D272" s="237" t="s">
        <v>162</v>
      </c>
      <c r="E272" s="248" t="s">
        <v>1</v>
      </c>
      <c r="F272" s="249" t="s">
        <v>89</v>
      </c>
      <c r="G272" s="247"/>
      <c r="H272" s="250">
        <v>36.060000000000002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162</v>
      </c>
      <c r="AU272" s="256" t="s">
        <v>92</v>
      </c>
      <c r="AV272" s="14" t="s">
        <v>92</v>
      </c>
      <c r="AW272" s="14" t="s">
        <v>32</v>
      </c>
      <c r="AX272" s="14" t="s">
        <v>84</v>
      </c>
      <c r="AY272" s="256" t="s">
        <v>154</v>
      </c>
    </row>
    <row r="273" s="2" customFormat="1" ht="24.15" customHeight="1">
      <c r="A273" s="39"/>
      <c r="B273" s="40"/>
      <c r="C273" s="268" t="s">
        <v>410</v>
      </c>
      <c r="D273" s="268" t="s">
        <v>234</v>
      </c>
      <c r="E273" s="269" t="s">
        <v>411</v>
      </c>
      <c r="F273" s="270" t="s">
        <v>412</v>
      </c>
      <c r="G273" s="271" t="s">
        <v>159</v>
      </c>
      <c r="H273" s="272">
        <v>44.029000000000003</v>
      </c>
      <c r="I273" s="273"/>
      <c r="J273" s="274">
        <f>ROUND(I273*H273,2)</f>
        <v>0</v>
      </c>
      <c r="K273" s="275"/>
      <c r="L273" s="276"/>
      <c r="M273" s="277" t="s">
        <v>1</v>
      </c>
      <c r="N273" s="278" t="s">
        <v>42</v>
      </c>
      <c r="O273" s="92"/>
      <c r="P273" s="231">
        <f>O273*H273</f>
        <v>0</v>
      </c>
      <c r="Q273" s="231">
        <v>0.00029999999999999997</v>
      </c>
      <c r="R273" s="231">
        <f>Q273*H273</f>
        <v>0.0132087</v>
      </c>
      <c r="S273" s="231">
        <v>0</v>
      </c>
      <c r="T273" s="23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3" t="s">
        <v>333</v>
      </c>
      <c r="AT273" s="233" t="s">
        <v>234</v>
      </c>
      <c r="AU273" s="233" t="s">
        <v>92</v>
      </c>
      <c r="AY273" s="18" t="s">
        <v>154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8" t="s">
        <v>92</v>
      </c>
      <c r="BK273" s="234">
        <f>ROUND(I273*H273,2)</f>
        <v>0</v>
      </c>
      <c r="BL273" s="18" t="s">
        <v>239</v>
      </c>
      <c r="BM273" s="233" t="s">
        <v>413</v>
      </c>
    </row>
    <row r="274" s="14" customFormat="1">
      <c r="A274" s="14"/>
      <c r="B274" s="246"/>
      <c r="C274" s="247"/>
      <c r="D274" s="237" t="s">
        <v>162</v>
      </c>
      <c r="E274" s="248" t="s">
        <v>1</v>
      </c>
      <c r="F274" s="249" t="s">
        <v>414</v>
      </c>
      <c r="G274" s="247"/>
      <c r="H274" s="250">
        <v>44.029000000000003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162</v>
      </c>
      <c r="AU274" s="256" t="s">
        <v>92</v>
      </c>
      <c r="AV274" s="14" t="s">
        <v>92</v>
      </c>
      <c r="AW274" s="14" t="s">
        <v>32</v>
      </c>
      <c r="AX274" s="14" t="s">
        <v>84</v>
      </c>
      <c r="AY274" s="256" t="s">
        <v>154</v>
      </c>
    </row>
    <row r="275" s="2" customFormat="1" ht="24.15" customHeight="1">
      <c r="A275" s="39"/>
      <c r="B275" s="40"/>
      <c r="C275" s="221" t="s">
        <v>415</v>
      </c>
      <c r="D275" s="221" t="s">
        <v>156</v>
      </c>
      <c r="E275" s="222" t="s">
        <v>416</v>
      </c>
      <c r="F275" s="223" t="s">
        <v>417</v>
      </c>
      <c r="G275" s="224" t="s">
        <v>226</v>
      </c>
      <c r="H275" s="225">
        <v>36.060000000000002</v>
      </c>
      <c r="I275" s="226"/>
      <c r="J275" s="227">
        <f>ROUND(I275*H275,2)</f>
        <v>0</v>
      </c>
      <c r="K275" s="228"/>
      <c r="L275" s="45"/>
      <c r="M275" s="229" t="s">
        <v>1</v>
      </c>
      <c r="N275" s="230" t="s">
        <v>42</v>
      </c>
      <c r="O275" s="92"/>
      <c r="P275" s="231">
        <f>O275*H275</f>
        <v>0</v>
      </c>
      <c r="Q275" s="231">
        <v>0.00016000000000000001</v>
      </c>
      <c r="R275" s="231">
        <f>Q275*H275</f>
        <v>0.0057696000000000006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239</v>
      </c>
      <c r="AT275" s="233" t="s">
        <v>156</v>
      </c>
      <c r="AU275" s="233" t="s">
        <v>92</v>
      </c>
      <c r="AY275" s="18" t="s">
        <v>154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92</v>
      </c>
      <c r="BK275" s="234">
        <f>ROUND(I275*H275,2)</f>
        <v>0</v>
      </c>
      <c r="BL275" s="18" t="s">
        <v>239</v>
      </c>
      <c r="BM275" s="233" t="s">
        <v>418</v>
      </c>
    </row>
    <row r="276" s="13" customFormat="1">
      <c r="A276" s="13"/>
      <c r="B276" s="235"/>
      <c r="C276" s="236"/>
      <c r="D276" s="237" t="s">
        <v>162</v>
      </c>
      <c r="E276" s="238" t="s">
        <v>1</v>
      </c>
      <c r="F276" s="239" t="s">
        <v>419</v>
      </c>
      <c r="G276" s="236"/>
      <c r="H276" s="238" t="s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162</v>
      </c>
      <c r="AU276" s="245" t="s">
        <v>92</v>
      </c>
      <c r="AV276" s="13" t="s">
        <v>84</v>
      </c>
      <c r="AW276" s="13" t="s">
        <v>32</v>
      </c>
      <c r="AX276" s="13" t="s">
        <v>76</v>
      </c>
      <c r="AY276" s="245" t="s">
        <v>154</v>
      </c>
    </row>
    <row r="277" s="14" customFormat="1">
      <c r="A277" s="14"/>
      <c r="B277" s="246"/>
      <c r="C277" s="247"/>
      <c r="D277" s="237" t="s">
        <v>162</v>
      </c>
      <c r="E277" s="248" t="s">
        <v>1</v>
      </c>
      <c r="F277" s="249" t="s">
        <v>228</v>
      </c>
      <c r="G277" s="247"/>
      <c r="H277" s="250">
        <v>7.5599999999999996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162</v>
      </c>
      <c r="AU277" s="256" t="s">
        <v>92</v>
      </c>
      <c r="AV277" s="14" t="s">
        <v>92</v>
      </c>
      <c r="AW277" s="14" t="s">
        <v>32</v>
      </c>
      <c r="AX277" s="14" t="s">
        <v>76</v>
      </c>
      <c r="AY277" s="256" t="s">
        <v>154</v>
      </c>
    </row>
    <row r="278" s="14" customFormat="1">
      <c r="A278" s="14"/>
      <c r="B278" s="246"/>
      <c r="C278" s="247"/>
      <c r="D278" s="237" t="s">
        <v>162</v>
      </c>
      <c r="E278" s="248" t="s">
        <v>1</v>
      </c>
      <c r="F278" s="249" t="s">
        <v>420</v>
      </c>
      <c r="G278" s="247"/>
      <c r="H278" s="250">
        <v>28.5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162</v>
      </c>
      <c r="AU278" s="256" t="s">
        <v>92</v>
      </c>
      <c r="AV278" s="14" t="s">
        <v>92</v>
      </c>
      <c r="AW278" s="14" t="s">
        <v>32</v>
      </c>
      <c r="AX278" s="14" t="s">
        <v>76</v>
      </c>
      <c r="AY278" s="256" t="s">
        <v>154</v>
      </c>
    </row>
    <row r="279" s="15" customFormat="1">
      <c r="A279" s="15"/>
      <c r="B279" s="257"/>
      <c r="C279" s="258"/>
      <c r="D279" s="237" t="s">
        <v>162</v>
      </c>
      <c r="E279" s="259" t="s">
        <v>1</v>
      </c>
      <c r="F279" s="260" t="s">
        <v>189</v>
      </c>
      <c r="G279" s="258"/>
      <c r="H279" s="261">
        <v>36.060000000000002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162</v>
      </c>
      <c r="AU279" s="267" t="s">
        <v>92</v>
      </c>
      <c r="AV279" s="15" t="s">
        <v>160</v>
      </c>
      <c r="AW279" s="15" t="s">
        <v>32</v>
      </c>
      <c r="AX279" s="15" t="s">
        <v>84</v>
      </c>
      <c r="AY279" s="267" t="s">
        <v>154</v>
      </c>
    </row>
    <row r="280" s="2" customFormat="1" ht="24.15" customHeight="1">
      <c r="A280" s="39"/>
      <c r="B280" s="40"/>
      <c r="C280" s="221" t="s">
        <v>421</v>
      </c>
      <c r="D280" s="221" t="s">
        <v>156</v>
      </c>
      <c r="E280" s="222" t="s">
        <v>422</v>
      </c>
      <c r="F280" s="223" t="s">
        <v>423</v>
      </c>
      <c r="G280" s="224" t="s">
        <v>424</v>
      </c>
      <c r="H280" s="290"/>
      <c r="I280" s="226"/>
      <c r="J280" s="227">
        <f>ROUND(I280*H280,2)</f>
        <v>0</v>
      </c>
      <c r="K280" s="228"/>
      <c r="L280" s="45"/>
      <c r="M280" s="229" t="s">
        <v>1</v>
      </c>
      <c r="N280" s="230" t="s">
        <v>42</v>
      </c>
      <c r="O280" s="92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3" t="s">
        <v>239</v>
      </c>
      <c r="AT280" s="233" t="s">
        <v>156</v>
      </c>
      <c r="AU280" s="233" t="s">
        <v>92</v>
      </c>
      <c r="AY280" s="18" t="s">
        <v>154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8" t="s">
        <v>92</v>
      </c>
      <c r="BK280" s="234">
        <f>ROUND(I280*H280,2)</f>
        <v>0</v>
      </c>
      <c r="BL280" s="18" t="s">
        <v>239</v>
      </c>
      <c r="BM280" s="233" t="s">
        <v>425</v>
      </c>
    </row>
    <row r="281" s="12" customFormat="1" ht="22.8" customHeight="1">
      <c r="A281" s="12"/>
      <c r="B281" s="205"/>
      <c r="C281" s="206"/>
      <c r="D281" s="207" t="s">
        <v>75</v>
      </c>
      <c r="E281" s="219" t="s">
        <v>426</v>
      </c>
      <c r="F281" s="219" t="s">
        <v>427</v>
      </c>
      <c r="G281" s="206"/>
      <c r="H281" s="206"/>
      <c r="I281" s="209"/>
      <c r="J281" s="220">
        <f>BK281</f>
        <v>0</v>
      </c>
      <c r="K281" s="206"/>
      <c r="L281" s="211"/>
      <c r="M281" s="212"/>
      <c r="N281" s="213"/>
      <c r="O281" s="213"/>
      <c r="P281" s="214">
        <f>SUM(P282:P284)</f>
        <v>0</v>
      </c>
      <c r="Q281" s="213"/>
      <c r="R281" s="214">
        <f>SUM(R282:R284)</f>
        <v>0</v>
      </c>
      <c r="S281" s="213"/>
      <c r="T281" s="215">
        <f>SUM(T282:T284)</f>
        <v>0.076274999999999996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6" t="s">
        <v>92</v>
      </c>
      <c r="AT281" s="217" t="s">
        <v>75</v>
      </c>
      <c r="AU281" s="217" t="s">
        <v>84</v>
      </c>
      <c r="AY281" s="216" t="s">
        <v>154</v>
      </c>
      <c r="BK281" s="218">
        <f>SUM(BK282:BK284)</f>
        <v>0</v>
      </c>
    </row>
    <row r="282" s="2" customFormat="1" ht="16.5" customHeight="1">
      <c r="A282" s="39"/>
      <c r="B282" s="40"/>
      <c r="C282" s="221" t="s">
        <v>428</v>
      </c>
      <c r="D282" s="221" t="s">
        <v>156</v>
      </c>
      <c r="E282" s="222" t="s">
        <v>429</v>
      </c>
      <c r="F282" s="223" t="s">
        <v>430</v>
      </c>
      <c r="G282" s="224" t="s">
        <v>159</v>
      </c>
      <c r="H282" s="225">
        <v>4.5</v>
      </c>
      <c r="I282" s="226"/>
      <c r="J282" s="227">
        <f>ROUND(I282*H282,2)</f>
        <v>0</v>
      </c>
      <c r="K282" s="228"/>
      <c r="L282" s="45"/>
      <c r="M282" s="229" t="s">
        <v>1</v>
      </c>
      <c r="N282" s="230" t="s">
        <v>42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0.01695</v>
      </c>
      <c r="T282" s="232">
        <f>S282*H282</f>
        <v>0.076274999999999996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239</v>
      </c>
      <c r="AT282" s="233" t="s">
        <v>156</v>
      </c>
      <c r="AU282" s="233" t="s">
        <v>92</v>
      </c>
      <c r="AY282" s="18" t="s">
        <v>154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92</v>
      </c>
      <c r="BK282" s="234">
        <f>ROUND(I282*H282,2)</f>
        <v>0</v>
      </c>
      <c r="BL282" s="18" t="s">
        <v>239</v>
      </c>
      <c r="BM282" s="233" t="s">
        <v>431</v>
      </c>
    </row>
    <row r="283" s="13" customFormat="1">
      <c r="A283" s="13"/>
      <c r="B283" s="235"/>
      <c r="C283" s="236"/>
      <c r="D283" s="237" t="s">
        <v>162</v>
      </c>
      <c r="E283" s="238" t="s">
        <v>1</v>
      </c>
      <c r="F283" s="239" t="s">
        <v>432</v>
      </c>
      <c r="G283" s="236"/>
      <c r="H283" s="238" t="s">
        <v>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162</v>
      </c>
      <c r="AU283" s="245" t="s">
        <v>92</v>
      </c>
      <c r="AV283" s="13" t="s">
        <v>84</v>
      </c>
      <c r="AW283" s="13" t="s">
        <v>32</v>
      </c>
      <c r="AX283" s="13" t="s">
        <v>76</v>
      </c>
      <c r="AY283" s="245" t="s">
        <v>154</v>
      </c>
    </row>
    <row r="284" s="14" customFormat="1">
      <c r="A284" s="14"/>
      <c r="B284" s="246"/>
      <c r="C284" s="247"/>
      <c r="D284" s="237" t="s">
        <v>162</v>
      </c>
      <c r="E284" s="248" t="s">
        <v>110</v>
      </c>
      <c r="F284" s="249" t="s">
        <v>112</v>
      </c>
      <c r="G284" s="247"/>
      <c r="H284" s="250">
        <v>4.5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162</v>
      </c>
      <c r="AU284" s="256" t="s">
        <v>92</v>
      </c>
      <c r="AV284" s="14" t="s">
        <v>92</v>
      </c>
      <c r="AW284" s="14" t="s">
        <v>32</v>
      </c>
      <c r="AX284" s="14" t="s">
        <v>84</v>
      </c>
      <c r="AY284" s="256" t="s">
        <v>154</v>
      </c>
    </row>
    <row r="285" s="12" customFormat="1" ht="25.92" customHeight="1">
      <c r="A285" s="12"/>
      <c r="B285" s="205"/>
      <c r="C285" s="206"/>
      <c r="D285" s="207" t="s">
        <v>75</v>
      </c>
      <c r="E285" s="208" t="s">
        <v>433</v>
      </c>
      <c r="F285" s="208" t="s">
        <v>434</v>
      </c>
      <c r="G285" s="206"/>
      <c r="H285" s="206"/>
      <c r="I285" s="209"/>
      <c r="J285" s="210">
        <f>BK285</f>
        <v>0</v>
      </c>
      <c r="K285" s="206"/>
      <c r="L285" s="211"/>
      <c r="M285" s="212"/>
      <c r="N285" s="213"/>
      <c r="O285" s="213"/>
      <c r="P285" s="214">
        <f>P286+P295+P304+P317</f>
        <v>0</v>
      </c>
      <c r="Q285" s="213"/>
      <c r="R285" s="214">
        <f>R286+R295+R304+R317</f>
        <v>0</v>
      </c>
      <c r="S285" s="213"/>
      <c r="T285" s="215">
        <f>T286+T295+T304+T317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6" t="s">
        <v>180</v>
      </c>
      <c r="AT285" s="217" t="s">
        <v>75</v>
      </c>
      <c r="AU285" s="217" t="s">
        <v>76</v>
      </c>
      <c r="AY285" s="216" t="s">
        <v>154</v>
      </c>
      <c r="BK285" s="218">
        <f>BK286+BK295+BK304+BK317</f>
        <v>0</v>
      </c>
    </row>
    <row r="286" s="12" customFormat="1" ht="22.8" customHeight="1">
      <c r="A286" s="12"/>
      <c r="B286" s="205"/>
      <c r="C286" s="206"/>
      <c r="D286" s="207" t="s">
        <v>75</v>
      </c>
      <c r="E286" s="219" t="s">
        <v>435</v>
      </c>
      <c r="F286" s="219" t="s">
        <v>436</v>
      </c>
      <c r="G286" s="206"/>
      <c r="H286" s="206"/>
      <c r="I286" s="209"/>
      <c r="J286" s="220">
        <f>BK286</f>
        <v>0</v>
      </c>
      <c r="K286" s="206"/>
      <c r="L286" s="211"/>
      <c r="M286" s="212"/>
      <c r="N286" s="213"/>
      <c r="O286" s="213"/>
      <c r="P286" s="214">
        <f>SUM(P287:P294)</f>
        <v>0</v>
      </c>
      <c r="Q286" s="213"/>
      <c r="R286" s="214">
        <f>SUM(R287:R294)</f>
        <v>0</v>
      </c>
      <c r="S286" s="213"/>
      <c r="T286" s="215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6" t="s">
        <v>180</v>
      </c>
      <c r="AT286" s="217" t="s">
        <v>75</v>
      </c>
      <c r="AU286" s="217" t="s">
        <v>84</v>
      </c>
      <c r="AY286" s="216" t="s">
        <v>154</v>
      </c>
      <c r="BK286" s="218">
        <f>SUM(BK287:BK294)</f>
        <v>0</v>
      </c>
    </row>
    <row r="287" s="2" customFormat="1" ht="16.5" customHeight="1">
      <c r="A287" s="39"/>
      <c r="B287" s="40"/>
      <c r="C287" s="221" t="s">
        <v>437</v>
      </c>
      <c r="D287" s="221" t="s">
        <v>156</v>
      </c>
      <c r="E287" s="222" t="s">
        <v>438</v>
      </c>
      <c r="F287" s="223" t="s">
        <v>436</v>
      </c>
      <c r="G287" s="224" t="s">
        <v>439</v>
      </c>
      <c r="H287" s="225">
        <v>1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42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160</v>
      </c>
      <c r="AT287" s="233" t="s">
        <v>156</v>
      </c>
      <c r="AU287" s="233" t="s">
        <v>92</v>
      </c>
      <c r="AY287" s="18" t="s">
        <v>154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92</v>
      </c>
      <c r="BK287" s="234">
        <f>ROUND(I287*H287,2)</f>
        <v>0</v>
      </c>
      <c r="BL287" s="18" t="s">
        <v>160</v>
      </c>
      <c r="BM287" s="233" t="s">
        <v>440</v>
      </c>
    </row>
    <row r="288" s="13" customFormat="1">
      <c r="A288" s="13"/>
      <c r="B288" s="235"/>
      <c r="C288" s="236"/>
      <c r="D288" s="237" t="s">
        <v>162</v>
      </c>
      <c r="E288" s="238" t="s">
        <v>1</v>
      </c>
      <c r="F288" s="239" t="s">
        <v>441</v>
      </c>
      <c r="G288" s="236"/>
      <c r="H288" s="238" t="s">
        <v>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162</v>
      </c>
      <c r="AU288" s="245" t="s">
        <v>92</v>
      </c>
      <c r="AV288" s="13" t="s">
        <v>84</v>
      </c>
      <c r="AW288" s="13" t="s">
        <v>32</v>
      </c>
      <c r="AX288" s="13" t="s">
        <v>76</v>
      </c>
      <c r="AY288" s="245" t="s">
        <v>154</v>
      </c>
    </row>
    <row r="289" s="13" customFormat="1">
      <c r="A289" s="13"/>
      <c r="B289" s="235"/>
      <c r="C289" s="236"/>
      <c r="D289" s="237" t="s">
        <v>162</v>
      </c>
      <c r="E289" s="238" t="s">
        <v>1</v>
      </c>
      <c r="F289" s="239" t="s">
        <v>442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162</v>
      </c>
      <c r="AU289" s="245" t="s">
        <v>92</v>
      </c>
      <c r="AV289" s="13" t="s">
        <v>84</v>
      </c>
      <c r="AW289" s="13" t="s">
        <v>32</v>
      </c>
      <c r="AX289" s="13" t="s">
        <v>76</v>
      </c>
      <c r="AY289" s="245" t="s">
        <v>154</v>
      </c>
    </row>
    <row r="290" s="13" customFormat="1">
      <c r="A290" s="13"/>
      <c r="B290" s="235"/>
      <c r="C290" s="236"/>
      <c r="D290" s="237" t="s">
        <v>162</v>
      </c>
      <c r="E290" s="238" t="s">
        <v>1</v>
      </c>
      <c r="F290" s="239" t="s">
        <v>443</v>
      </c>
      <c r="G290" s="236"/>
      <c r="H290" s="238" t="s">
        <v>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162</v>
      </c>
      <c r="AU290" s="245" t="s">
        <v>92</v>
      </c>
      <c r="AV290" s="13" t="s">
        <v>84</v>
      </c>
      <c r="AW290" s="13" t="s">
        <v>32</v>
      </c>
      <c r="AX290" s="13" t="s">
        <v>76</v>
      </c>
      <c r="AY290" s="245" t="s">
        <v>154</v>
      </c>
    </row>
    <row r="291" s="13" customFormat="1">
      <c r="A291" s="13"/>
      <c r="B291" s="235"/>
      <c r="C291" s="236"/>
      <c r="D291" s="237" t="s">
        <v>162</v>
      </c>
      <c r="E291" s="238" t="s">
        <v>1</v>
      </c>
      <c r="F291" s="239" t="s">
        <v>444</v>
      </c>
      <c r="G291" s="236"/>
      <c r="H291" s="238" t="s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162</v>
      </c>
      <c r="AU291" s="245" t="s">
        <v>92</v>
      </c>
      <c r="AV291" s="13" t="s">
        <v>84</v>
      </c>
      <c r="AW291" s="13" t="s">
        <v>32</v>
      </c>
      <c r="AX291" s="13" t="s">
        <v>76</v>
      </c>
      <c r="AY291" s="245" t="s">
        <v>154</v>
      </c>
    </row>
    <row r="292" s="13" customFormat="1">
      <c r="A292" s="13"/>
      <c r="B292" s="235"/>
      <c r="C292" s="236"/>
      <c r="D292" s="237" t="s">
        <v>162</v>
      </c>
      <c r="E292" s="238" t="s">
        <v>1</v>
      </c>
      <c r="F292" s="239" t="s">
        <v>445</v>
      </c>
      <c r="G292" s="236"/>
      <c r="H292" s="238" t="s">
        <v>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162</v>
      </c>
      <c r="AU292" s="245" t="s">
        <v>92</v>
      </c>
      <c r="AV292" s="13" t="s">
        <v>84</v>
      </c>
      <c r="AW292" s="13" t="s">
        <v>32</v>
      </c>
      <c r="AX292" s="13" t="s">
        <v>76</v>
      </c>
      <c r="AY292" s="245" t="s">
        <v>154</v>
      </c>
    </row>
    <row r="293" s="13" customFormat="1">
      <c r="A293" s="13"/>
      <c r="B293" s="235"/>
      <c r="C293" s="236"/>
      <c r="D293" s="237" t="s">
        <v>162</v>
      </c>
      <c r="E293" s="238" t="s">
        <v>1</v>
      </c>
      <c r="F293" s="239" t="s">
        <v>446</v>
      </c>
      <c r="G293" s="236"/>
      <c r="H293" s="238" t="s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162</v>
      </c>
      <c r="AU293" s="245" t="s">
        <v>92</v>
      </c>
      <c r="AV293" s="13" t="s">
        <v>84</v>
      </c>
      <c r="AW293" s="13" t="s">
        <v>32</v>
      </c>
      <c r="AX293" s="13" t="s">
        <v>76</v>
      </c>
      <c r="AY293" s="245" t="s">
        <v>154</v>
      </c>
    </row>
    <row r="294" s="14" customFormat="1">
      <c r="A294" s="14"/>
      <c r="B294" s="246"/>
      <c r="C294" s="247"/>
      <c r="D294" s="237" t="s">
        <v>162</v>
      </c>
      <c r="E294" s="248" t="s">
        <v>1</v>
      </c>
      <c r="F294" s="249" t="s">
        <v>84</v>
      </c>
      <c r="G294" s="247"/>
      <c r="H294" s="250">
        <v>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162</v>
      </c>
      <c r="AU294" s="256" t="s">
        <v>92</v>
      </c>
      <c r="AV294" s="14" t="s">
        <v>92</v>
      </c>
      <c r="AW294" s="14" t="s">
        <v>32</v>
      </c>
      <c r="AX294" s="14" t="s">
        <v>84</v>
      </c>
      <c r="AY294" s="256" t="s">
        <v>154</v>
      </c>
    </row>
    <row r="295" s="12" customFormat="1" ht="22.8" customHeight="1">
      <c r="A295" s="12"/>
      <c r="B295" s="205"/>
      <c r="C295" s="206"/>
      <c r="D295" s="207" t="s">
        <v>75</v>
      </c>
      <c r="E295" s="219" t="s">
        <v>447</v>
      </c>
      <c r="F295" s="219" t="s">
        <v>448</v>
      </c>
      <c r="G295" s="206"/>
      <c r="H295" s="206"/>
      <c r="I295" s="209"/>
      <c r="J295" s="220">
        <f>BK295</f>
        <v>0</v>
      </c>
      <c r="K295" s="206"/>
      <c r="L295" s="211"/>
      <c r="M295" s="212"/>
      <c r="N295" s="213"/>
      <c r="O295" s="213"/>
      <c r="P295" s="214">
        <f>SUM(P296:P303)</f>
        <v>0</v>
      </c>
      <c r="Q295" s="213"/>
      <c r="R295" s="214">
        <f>SUM(R296:R303)</f>
        <v>0</v>
      </c>
      <c r="S295" s="213"/>
      <c r="T295" s="215">
        <f>SUM(T296:T303)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6" t="s">
        <v>180</v>
      </c>
      <c r="AT295" s="217" t="s">
        <v>75</v>
      </c>
      <c r="AU295" s="217" t="s">
        <v>84</v>
      </c>
      <c r="AY295" s="216" t="s">
        <v>154</v>
      </c>
      <c r="BK295" s="218">
        <f>SUM(BK296:BK303)</f>
        <v>0</v>
      </c>
    </row>
    <row r="296" s="2" customFormat="1" ht="16.5" customHeight="1">
      <c r="A296" s="39"/>
      <c r="B296" s="40"/>
      <c r="C296" s="221" t="s">
        <v>449</v>
      </c>
      <c r="D296" s="221" t="s">
        <v>156</v>
      </c>
      <c r="E296" s="222" t="s">
        <v>450</v>
      </c>
      <c r="F296" s="223" t="s">
        <v>448</v>
      </c>
      <c r="G296" s="224" t="s">
        <v>439</v>
      </c>
      <c r="H296" s="225">
        <v>1</v>
      </c>
      <c r="I296" s="226"/>
      <c r="J296" s="227">
        <f>ROUND(I296*H296,2)</f>
        <v>0</v>
      </c>
      <c r="K296" s="228"/>
      <c r="L296" s="45"/>
      <c r="M296" s="229" t="s">
        <v>1</v>
      </c>
      <c r="N296" s="230" t="s">
        <v>42</v>
      </c>
      <c r="O296" s="92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3" t="s">
        <v>160</v>
      </c>
      <c r="AT296" s="233" t="s">
        <v>156</v>
      </c>
      <c r="AU296" s="233" t="s">
        <v>92</v>
      </c>
      <c r="AY296" s="18" t="s">
        <v>154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8" t="s">
        <v>92</v>
      </c>
      <c r="BK296" s="234">
        <f>ROUND(I296*H296,2)</f>
        <v>0</v>
      </c>
      <c r="BL296" s="18" t="s">
        <v>160</v>
      </c>
      <c r="BM296" s="233" t="s">
        <v>451</v>
      </c>
    </row>
    <row r="297" s="13" customFormat="1">
      <c r="A297" s="13"/>
      <c r="B297" s="235"/>
      <c r="C297" s="236"/>
      <c r="D297" s="237" t="s">
        <v>162</v>
      </c>
      <c r="E297" s="238" t="s">
        <v>1</v>
      </c>
      <c r="F297" s="239" t="s">
        <v>452</v>
      </c>
      <c r="G297" s="236"/>
      <c r="H297" s="238" t="s">
        <v>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162</v>
      </c>
      <c r="AU297" s="245" t="s">
        <v>92</v>
      </c>
      <c r="AV297" s="13" t="s">
        <v>84</v>
      </c>
      <c r="AW297" s="13" t="s">
        <v>32</v>
      </c>
      <c r="AX297" s="13" t="s">
        <v>76</v>
      </c>
      <c r="AY297" s="245" t="s">
        <v>154</v>
      </c>
    </row>
    <row r="298" s="13" customFormat="1">
      <c r="A298" s="13"/>
      <c r="B298" s="235"/>
      <c r="C298" s="236"/>
      <c r="D298" s="237" t="s">
        <v>162</v>
      </c>
      <c r="E298" s="238" t="s">
        <v>1</v>
      </c>
      <c r="F298" s="239" t="s">
        <v>453</v>
      </c>
      <c r="G298" s="236"/>
      <c r="H298" s="238" t="s">
        <v>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162</v>
      </c>
      <c r="AU298" s="245" t="s">
        <v>92</v>
      </c>
      <c r="AV298" s="13" t="s">
        <v>84</v>
      </c>
      <c r="AW298" s="13" t="s">
        <v>32</v>
      </c>
      <c r="AX298" s="13" t="s">
        <v>76</v>
      </c>
      <c r="AY298" s="245" t="s">
        <v>154</v>
      </c>
    </row>
    <row r="299" s="13" customFormat="1">
      <c r="A299" s="13"/>
      <c r="B299" s="235"/>
      <c r="C299" s="236"/>
      <c r="D299" s="237" t="s">
        <v>162</v>
      </c>
      <c r="E299" s="238" t="s">
        <v>1</v>
      </c>
      <c r="F299" s="239" t="s">
        <v>454</v>
      </c>
      <c r="G299" s="236"/>
      <c r="H299" s="238" t="s">
        <v>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162</v>
      </c>
      <c r="AU299" s="245" t="s">
        <v>92</v>
      </c>
      <c r="AV299" s="13" t="s">
        <v>84</v>
      </c>
      <c r="AW299" s="13" t="s">
        <v>32</v>
      </c>
      <c r="AX299" s="13" t="s">
        <v>76</v>
      </c>
      <c r="AY299" s="245" t="s">
        <v>154</v>
      </c>
    </row>
    <row r="300" s="13" customFormat="1">
      <c r="A300" s="13"/>
      <c r="B300" s="235"/>
      <c r="C300" s="236"/>
      <c r="D300" s="237" t="s">
        <v>162</v>
      </c>
      <c r="E300" s="238" t="s">
        <v>1</v>
      </c>
      <c r="F300" s="239" t="s">
        <v>455</v>
      </c>
      <c r="G300" s="236"/>
      <c r="H300" s="238" t="s">
        <v>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162</v>
      </c>
      <c r="AU300" s="245" t="s">
        <v>92</v>
      </c>
      <c r="AV300" s="13" t="s">
        <v>84</v>
      </c>
      <c r="AW300" s="13" t="s">
        <v>32</v>
      </c>
      <c r="AX300" s="13" t="s">
        <v>76</v>
      </c>
      <c r="AY300" s="245" t="s">
        <v>154</v>
      </c>
    </row>
    <row r="301" s="13" customFormat="1">
      <c r="A301" s="13"/>
      <c r="B301" s="235"/>
      <c r="C301" s="236"/>
      <c r="D301" s="237" t="s">
        <v>162</v>
      </c>
      <c r="E301" s="238" t="s">
        <v>1</v>
      </c>
      <c r="F301" s="239" t="s">
        <v>456</v>
      </c>
      <c r="G301" s="236"/>
      <c r="H301" s="238" t="s">
        <v>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162</v>
      </c>
      <c r="AU301" s="245" t="s">
        <v>92</v>
      </c>
      <c r="AV301" s="13" t="s">
        <v>84</v>
      </c>
      <c r="AW301" s="13" t="s">
        <v>32</v>
      </c>
      <c r="AX301" s="13" t="s">
        <v>76</v>
      </c>
      <c r="AY301" s="245" t="s">
        <v>154</v>
      </c>
    </row>
    <row r="302" s="13" customFormat="1">
      <c r="A302" s="13"/>
      <c r="B302" s="235"/>
      <c r="C302" s="236"/>
      <c r="D302" s="237" t="s">
        <v>162</v>
      </c>
      <c r="E302" s="238" t="s">
        <v>1</v>
      </c>
      <c r="F302" s="239" t="s">
        <v>457</v>
      </c>
      <c r="G302" s="236"/>
      <c r="H302" s="238" t="s">
        <v>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162</v>
      </c>
      <c r="AU302" s="245" t="s">
        <v>92</v>
      </c>
      <c r="AV302" s="13" t="s">
        <v>84</v>
      </c>
      <c r="AW302" s="13" t="s">
        <v>32</v>
      </c>
      <c r="AX302" s="13" t="s">
        <v>76</v>
      </c>
      <c r="AY302" s="245" t="s">
        <v>154</v>
      </c>
    </row>
    <row r="303" s="14" customFormat="1">
      <c r="A303" s="14"/>
      <c r="B303" s="246"/>
      <c r="C303" s="247"/>
      <c r="D303" s="237" t="s">
        <v>162</v>
      </c>
      <c r="E303" s="248" t="s">
        <v>1</v>
      </c>
      <c r="F303" s="249" t="s">
        <v>84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162</v>
      </c>
      <c r="AU303" s="256" t="s">
        <v>92</v>
      </c>
      <c r="AV303" s="14" t="s">
        <v>92</v>
      </c>
      <c r="AW303" s="14" t="s">
        <v>32</v>
      </c>
      <c r="AX303" s="14" t="s">
        <v>84</v>
      </c>
      <c r="AY303" s="256" t="s">
        <v>154</v>
      </c>
    </row>
    <row r="304" s="12" customFormat="1" ht="22.8" customHeight="1">
      <c r="A304" s="12"/>
      <c r="B304" s="205"/>
      <c r="C304" s="206"/>
      <c r="D304" s="207" t="s">
        <v>75</v>
      </c>
      <c r="E304" s="219" t="s">
        <v>458</v>
      </c>
      <c r="F304" s="219" t="s">
        <v>459</v>
      </c>
      <c r="G304" s="206"/>
      <c r="H304" s="206"/>
      <c r="I304" s="209"/>
      <c r="J304" s="220">
        <f>BK304</f>
        <v>0</v>
      </c>
      <c r="K304" s="206"/>
      <c r="L304" s="211"/>
      <c r="M304" s="212"/>
      <c r="N304" s="213"/>
      <c r="O304" s="213"/>
      <c r="P304" s="214">
        <f>SUM(P305:P316)</f>
        <v>0</v>
      </c>
      <c r="Q304" s="213"/>
      <c r="R304" s="214">
        <f>SUM(R305:R316)</f>
        <v>0</v>
      </c>
      <c r="S304" s="213"/>
      <c r="T304" s="215">
        <f>SUM(T305:T316)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6" t="s">
        <v>180</v>
      </c>
      <c r="AT304" s="217" t="s">
        <v>75</v>
      </c>
      <c r="AU304" s="217" t="s">
        <v>84</v>
      </c>
      <c r="AY304" s="216" t="s">
        <v>154</v>
      </c>
      <c r="BK304" s="218">
        <f>SUM(BK305:BK316)</f>
        <v>0</v>
      </c>
    </row>
    <row r="305" s="2" customFormat="1" ht="16.5" customHeight="1">
      <c r="A305" s="39"/>
      <c r="B305" s="40"/>
      <c r="C305" s="221" t="s">
        <v>460</v>
      </c>
      <c r="D305" s="221" t="s">
        <v>156</v>
      </c>
      <c r="E305" s="222" t="s">
        <v>461</v>
      </c>
      <c r="F305" s="223" t="s">
        <v>459</v>
      </c>
      <c r="G305" s="224" t="s">
        <v>439</v>
      </c>
      <c r="H305" s="225">
        <v>1</v>
      </c>
      <c r="I305" s="226"/>
      <c r="J305" s="227">
        <f>ROUND(I305*H305,2)</f>
        <v>0</v>
      </c>
      <c r="K305" s="228"/>
      <c r="L305" s="45"/>
      <c r="M305" s="229" t="s">
        <v>1</v>
      </c>
      <c r="N305" s="230" t="s">
        <v>42</v>
      </c>
      <c r="O305" s="92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160</v>
      </c>
      <c r="AT305" s="233" t="s">
        <v>156</v>
      </c>
      <c r="AU305" s="233" t="s">
        <v>92</v>
      </c>
      <c r="AY305" s="18" t="s">
        <v>154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92</v>
      </c>
      <c r="BK305" s="234">
        <f>ROUND(I305*H305,2)</f>
        <v>0</v>
      </c>
      <c r="BL305" s="18" t="s">
        <v>160</v>
      </c>
      <c r="BM305" s="233" t="s">
        <v>462</v>
      </c>
    </row>
    <row r="306" s="13" customFormat="1">
      <c r="A306" s="13"/>
      <c r="B306" s="235"/>
      <c r="C306" s="236"/>
      <c r="D306" s="237" t="s">
        <v>162</v>
      </c>
      <c r="E306" s="238" t="s">
        <v>1</v>
      </c>
      <c r="F306" s="239" t="s">
        <v>463</v>
      </c>
      <c r="G306" s="236"/>
      <c r="H306" s="238" t="s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162</v>
      </c>
      <c r="AU306" s="245" t="s">
        <v>92</v>
      </c>
      <c r="AV306" s="13" t="s">
        <v>84</v>
      </c>
      <c r="AW306" s="13" t="s">
        <v>32</v>
      </c>
      <c r="AX306" s="13" t="s">
        <v>76</v>
      </c>
      <c r="AY306" s="245" t="s">
        <v>154</v>
      </c>
    </row>
    <row r="307" s="13" customFormat="1">
      <c r="A307" s="13"/>
      <c r="B307" s="235"/>
      <c r="C307" s="236"/>
      <c r="D307" s="237" t="s">
        <v>162</v>
      </c>
      <c r="E307" s="238" t="s">
        <v>1</v>
      </c>
      <c r="F307" s="239" t="s">
        <v>464</v>
      </c>
      <c r="G307" s="236"/>
      <c r="H307" s="238" t="s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162</v>
      </c>
      <c r="AU307" s="245" t="s">
        <v>92</v>
      </c>
      <c r="AV307" s="13" t="s">
        <v>84</v>
      </c>
      <c r="AW307" s="13" t="s">
        <v>32</v>
      </c>
      <c r="AX307" s="13" t="s">
        <v>76</v>
      </c>
      <c r="AY307" s="245" t="s">
        <v>154</v>
      </c>
    </row>
    <row r="308" s="13" customFormat="1">
      <c r="A308" s="13"/>
      <c r="B308" s="235"/>
      <c r="C308" s="236"/>
      <c r="D308" s="237" t="s">
        <v>162</v>
      </c>
      <c r="E308" s="238" t="s">
        <v>1</v>
      </c>
      <c r="F308" s="239" t="s">
        <v>465</v>
      </c>
      <c r="G308" s="236"/>
      <c r="H308" s="238" t="s">
        <v>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162</v>
      </c>
      <c r="AU308" s="245" t="s">
        <v>92</v>
      </c>
      <c r="AV308" s="13" t="s">
        <v>84</v>
      </c>
      <c r="AW308" s="13" t="s">
        <v>32</v>
      </c>
      <c r="AX308" s="13" t="s">
        <v>76</v>
      </c>
      <c r="AY308" s="245" t="s">
        <v>154</v>
      </c>
    </row>
    <row r="309" s="13" customFormat="1">
      <c r="A309" s="13"/>
      <c r="B309" s="235"/>
      <c r="C309" s="236"/>
      <c r="D309" s="237" t="s">
        <v>162</v>
      </c>
      <c r="E309" s="238" t="s">
        <v>1</v>
      </c>
      <c r="F309" s="239" t="s">
        <v>466</v>
      </c>
      <c r="G309" s="236"/>
      <c r="H309" s="238" t="s">
        <v>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162</v>
      </c>
      <c r="AU309" s="245" t="s">
        <v>92</v>
      </c>
      <c r="AV309" s="13" t="s">
        <v>84</v>
      </c>
      <c r="AW309" s="13" t="s">
        <v>32</v>
      </c>
      <c r="AX309" s="13" t="s">
        <v>76</v>
      </c>
      <c r="AY309" s="245" t="s">
        <v>154</v>
      </c>
    </row>
    <row r="310" s="13" customFormat="1">
      <c r="A310" s="13"/>
      <c r="B310" s="235"/>
      <c r="C310" s="236"/>
      <c r="D310" s="237" t="s">
        <v>162</v>
      </c>
      <c r="E310" s="238" t="s">
        <v>1</v>
      </c>
      <c r="F310" s="239" t="s">
        <v>467</v>
      </c>
      <c r="G310" s="236"/>
      <c r="H310" s="238" t="s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162</v>
      </c>
      <c r="AU310" s="245" t="s">
        <v>92</v>
      </c>
      <c r="AV310" s="13" t="s">
        <v>84</v>
      </c>
      <c r="AW310" s="13" t="s">
        <v>32</v>
      </c>
      <c r="AX310" s="13" t="s">
        <v>76</v>
      </c>
      <c r="AY310" s="245" t="s">
        <v>154</v>
      </c>
    </row>
    <row r="311" s="13" customFormat="1">
      <c r="A311" s="13"/>
      <c r="B311" s="235"/>
      <c r="C311" s="236"/>
      <c r="D311" s="237" t="s">
        <v>162</v>
      </c>
      <c r="E311" s="238" t="s">
        <v>1</v>
      </c>
      <c r="F311" s="239" t="s">
        <v>468</v>
      </c>
      <c r="G311" s="236"/>
      <c r="H311" s="238" t="s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162</v>
      </c>
      <c r="AU311" s="245" t="s">
        <v>92</v>
      </c>
      <c r="AV311" s="13" t="s">
        <v>84</v>
      </c>
      <c r="AW311" s="13" t="s">
        <v>32</v>
      </c>
      <c r="AX311" s="13" t="s">
        <v>76</v>
      </c>
      <c r="AY311" s="245" t="s">
        <v>154</v>
      </c>
    </row>
    <row r="312" s="13" customFormat="1">
      <c r="A312" s="13"/>
      <c r="B312" s="235"/>
      <c r="C312" s="236"/>
      <c r="D312" s="237" t="s">
        <v>162</v>
      </c>
      <c r="E312" s="238" t="s">
        <v>1</v>
      </c>
      <c r="F312" s="239" t="s">
        <v>469</v>
      </c>
      <c r="G312" s="236"/>
      <c r="H312" s="238" t="s">
        <v>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162</v>
      </c>
      <c r="AU312" s="245" t="s">
        <v>92</v>
      </c>
      <c r="AV312" s="13" t="s">
        <v>84</v>
      </c>
      <c r="AW312" s="13" t="s">
        <v>32</v>
      </c>
      <c r="AX312" s="13" t="s">
        <v>76</v>
      </c>
      <c r="AY312" s="245" t="s">
        <v>154</v>
      </c>
    </row>
    <row r="313" s="13" customFormat="1">
      <c r="A313" s="13"/>
      <c r="B313" s="235"/>
      <c r="C313" s="236"/>
      <c r="D313" s="237" t="s">
        <v>162</v>
      </c>
      <c r="E313" s="238" t="s">
        <v>1</v>
      </c>
      <c r="F313" s="239" t="s">
        <v>470</v>
      </c>
      <c r="G313" s="236"/>
      <c r="H313" s="238" t="s">
        <v>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162</v>
      </c>
      <c r="AU313" s="245" t="s">
        <v>92</v>
      </c>
      <c r="AV313" s="13" t="s">
        <v>84</v>
      </c>
      <c r="AW313" s="13" t="s">
        <v>32</v>
      </c>
      <c r="AX313" s="13" t="s">
        <v>76</v>
      </c>
      <c r="AY313" s="245" t="s">
        <v>154</v>
      </c>
    </row>
    <row r="314" s="13" customFormat="1">
      <c r="A314" s="13"/>
      <c r="B314" s="235"/>
      <c r="C314" s="236"/>
      <c r="D314" s="237" t="s">
        <v>162</v>
      </c>
      <c r="E314" s="238" t="s">
        <v>1</v>
      </c>
      <c r="F314" s="239" t="s">
        <v>471</v>
      </c>
      <c r="G314" s="236"/>
      <c r="H314" s="238" t="s">
        <v>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162</v>
      </c>
      <c r="AU314" s="245" t="s">
        <v>92</v>
      </c>
      <c r="AV314" s="13" t="s">
        <v>84</v>
      </c>
      <c r="AW314" s="13" t="s">
        <v>32</v>
      </c>
      <c r="AX314" s="13" t="s">
        <v>76</v>
      </c>
      <c r="AY314" s="245" t="s">
        <v>154</v>
      </c>
    </row>
    <row r="315" s="13" customFormat="1">
      <c r="A315" s="13"/>
      <c r="B315" s="235"/>
      <c r="C315" s="236"/>
      <c r="D315" s="237" t="s">
        <v>162</v>
      </c>
      <c r="E315" s="238" t="s">
        <v>1</v>
      </c>
      <c r="F315" s="239" t="s">
        <v>472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162</v>
      </c>
      <c r="AU315" s="245" t="s">
        <v>92</v>
      </c>
      <c r="AV315" s="13" t="s">
        <v>84</v>
      </c>
      <c r="AW315" s="13" t="s">
        <v>32</v>
      </c>
      <c r="AX315" s="13" t="s">
        <v>76</v>
      </c>
      <c r="AY315" s="245" t="s">
        <v>154</v>
      </c>
    </row>
    <row r="316" s="14" customFormat="1">
      <c r="A316" s="14"/>
      <c r="B316" s="246"/>
      <c r="C316" s="247"/>
      <c r="D316" s="237" t="s">
        <v>162</v>
      </c>
      <c r="E316" s="248" t="s">
        <v>1</v>
      </c>
      <c r="F316" s="249" t="s">
        <v>84</v>
      </c>
      <c r="G316" s="247"/>
      <c r="H316" s="250">
        <v>1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162</v>
      </c>
      <c r="AU316" s="256" t="s">
        <v>92</v>
      </c>
      <c r="AV316" s="14" t="s">
        <v>92</v>
      </c>
      <c r="AW316" s="14" t="s">
        <v>32</v>
      </c>
      <c r="AX316" s="14" t="s">
        <v>84</v>
      </c>
      <c r="AY316" s="256" t="s">
        <v>154</v>
      </c>
    </row>
    <row r="317" s="12" customFormat="1" ht="22.8" customHeight="1">
      <c r="A317" s="12"/>
      <c r="B317" s="205"/>
      <c r="C317" s="206"/>
      <c r="D317" s="207" t="s">
        <v>75</v>
      </c>
      <c r="E317" s="219" t="s">
        <v>473</v>
      </c>
      <c r="F317" s="219" t="s">
        <v>474</v>
      </c>
      <c r="G317" s="206"/>
      <c r="H317" s="206"/>
      <c r="I317" s="209"/>
      <c r="J317" s="220">
        <f>BK317</f>
        <v>0</v>
      </c>
      <c r="K317" s="206"/>
      <c r="L317" s="211"/>
      <c r="M317" s="212"/>
      <c r="N317" s="213"/>
      <c r="O317" s="213"/>
      <c r="P317" s="214">
        <f>P318</f>
        <v>0</v>
      </c>
      <c r="Q317" s="213"/>
      <c r="R317" s="214">
        <f>R318</f>
        <v>0</v>
      </c>
      <c r="S317" s="213"/>
      <c r="T317" s="215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6" t="s">
        <v>180</v>
      </c>
      <c r="AT317" s="217" t="s">
        <v>75</v>
      </c>
      <c r="AU317" s="217" t="s">
        <v>84</v>
      </c>
      <c r="AY317" s="216" t="s">
        <v>154</v>
      </c>
      <c r="BK317" s="218">
        <f>BK318</f>
        <v>0</v>
      </c>
    </row>
    <row r="318" s="2" customFormat="1" ht="16.5" customHeight="1">
      <c r="A318" s="39"/>
      <c r="B318" s="40"/>
      <c r="C318" s="221" t="s">
        <v>475</v>
      </c>
      <c r="D318" s="221" t="s">
        <v>156</v>
      </c>
      <c r="E318" s="222" t="s">
        <v>476</v>
      </c>
      <c r="F318" s="223" t="s">
        <v>477</v>
      </c>
      <c r="G318" s="224" t="s">
        <v>439</v>
      </c>
      <c r="H318" s="225">
        <v>1</v>
      </c>
      <c r="I318" s="226"/>
      <c r="J318" s="227">
        <f>ROUND(I318*H318,2)</f>
        <v>0</v>
      </c>
      <c r="K318" s="228"/>
      <c r="L318" s="45"/>
      <c r="M318" s="291" t="s">
        <v>1</v>
      </c>
      <c r="N318" s="292" t="s">
        <v>42</v>
      </c>
      <c r="O318" s="293"/>
      <c r="P318" s="294">
        <f>O318*H318</f>
        <v>0</v>
      </c>
      <c r="Q318" s="294">
        <v>0</v>
      </c>
      <c r="R318" s="294">
        <f>Q318*H318</f>
        <v>0</v>
      </c>
      <c r="S318" s="294">
        <v>0</v>
      </c>
      <c r="T318" s="29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3" t="s">
        <v>478</v>
      </c>
      <c r="AT318" s="233" t="s">
        <v>156</v>
      </c>
      <c r="AU318" s="233" t="s">
        <v>92</v>
      </c>
      <c r="AY318" s="18" t="s">
        <v>154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92</v>
      </c>
      <c r="BK318" s="234">
        <f>ROUND(I318*H318,2)</f>
        <v>0</v>
      </c>
      <c r="BL318" s="18" t="s">
        <v>478</v>
      </c>
      <c r="BM318" s="233" t="s">
        <v>479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mYif0DvduCIWsg0V59wuJOLVd8NlVAQecjmJ4L0ZUclrN+UyYY0MTBQuOUYn3pzcd42I6c35ynThWA5auXqCaA==" hashValue="1GuBSBNSG5LCm6yyvYhc9D5Rry1ktxdzhzj1vbA1dtGmAyuAty6yLbL+XgluF8wz45+Dwxdz+uF/gElXtNDvbQ==" algorithmName="SHA-512" password="C422"/>
  <autoFilter ref="C132:K318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7" t="s">
        <v>480</v>
      </c>
      <c r="BA2" s="137" t="s">
        <v>480</v>
      </c>
      <c r="BB2" s="137" t="s">
        <v>1</v>
      </c>
      <c r="BC2" s="137" t="s">
        <v>212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  <c r="AZ3" s="137" t="s">
        <v>101</v>
      </c>
      <c r="BA3" s="137" t="s">
        <v>102</v>
      </c>
      <c r="BB3" s="137" t="s">
        <v>1</v>
      </c>
      <c r="BC3" s="137" t="s">
        <v>481</v>
      </c>
      <c r="BD3" s="137" t="s">
        <v>92</v>
      </c>
    </row>
    <row r="4" s="1" customFormat="1" ht="24.96" customHeight="1">
      <c r="B4" s="21"/>
      <c r="D4" s="140" t="s">
        <v>96</v>
      </c>
      <c r="L4" s="21"/>
      <c r="M4" s="141" t="s">
        <v>10</v>
      </c>
      <c r="AT4" s="18" t="s">
        <v>4</v>
      </c>
      <c r="AZ4" s="137" t="s">
        <v>482</v>
      </c>
      <c r="BA4" s="137" t="s">
        <v>483</v>
      </c>
      <c r="BB4" s="137" t="s">
        <v>1</v>
      </c>
      <c r="BC4" s="137" t="s">
        <v>484</v>
      </c>
      <c r="BD4" s="137" t="s">
        <v>92</v>
      </c>
    </row>
    <row r="5" s="1" customFormat="1" ht="6.96" customHeight="1">
      <c r="B5" s="21"/>
      <c r="L5" s="21"/>
      <c r="AZ5" s="137" t="s">
        <v>485</v>
      </c>
      <c r="BA5" s="137" t="s">
        <v>486</v>
      </c>
      <c r="BB5" s="137" t="s">
        <v>1</v>
      </c>
      <c r="BC5" s="137" t="s">
        <v>487</v>
      </c>
      <c r="BD5" s="137" t="s">
        <v>92</v>
      </c>
    </row>
    <row r="6" s="1" customFormat="1" ht="12" customHeight="1">
      <c r="B6" s="21"/>
      <c r="D6" s="142" t="s">
        <v>16</v>
      </c>
      <c r="L6" s="21"/>
      <c r="AZ6" s="137" t="s">
        <v>488</v>
      </c>
      <c r="BA6" s="137" t="s">
        <v>489</v>
      </c>
      <c r="BB6" s="137" t="s">
        <v>1</v>
      </c>
      <c r="BC6" s="137" t="s">
        <v>490</v>
      </c>
      <c r="BD6" s="137" t="s">
        <v>92</v>
      </c>
    </row>
    <row r="7" s="1" customFormat="1" ht="16.5" customHeight="1">
      <c r="B7" s="21"/>
      <c r="E7" s="143" t="str">
        <f>'Rekapitulace stavby'!K6</f>
        <v>Sanace a a rekonstrukce oplocení bytového domu Šultysova 905/26</v>
      </c>
      <c r="F7" s="142"/>
      <c r="G7" s="142"/>
      <c r="H7" s="142"/>
      <c r="L7" s="21"/>
      <c r="AZ7" s="137" t="s">
        <v>491</v>
      </c>
      <c r="BA7" s="137" t="s">
        <v>491</v>
      </c>
      <c r="BB7" s="137" t="s">
        <v>1</v>
      </c>
      <c r="BC7" s="137" t="s">
        <v>492</v>
      </c>
      <c r="BD7" s="137" t="s">
        <v>92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493</v>
      </c>
      <c r="BA8" s="137" t="s">
        <v>493</v>
      </c>
      <c r="BB8" s="137" t="s">
        <v>1</v>
      </c>
      <c r="BC8" s="137" t="s">
        <v>494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495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496</v>
      </c>
      <c r="BA9" s="137" t="s">
        <v>496</v>
      </c>
      <c r="BB9" s="137" t="s">
        <v>1</v>
      </c>
      <c r="BC9" s="137" t="s">
        <v>497</v>
      </c>
      <c r="BD9" s="137" t="s">
        <v>92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498</v>
      </c>
      <c r="BA10" s="137" t="s">
        <v>499</v>
      </c>
      <c r="BB10" s="137" t="s">
        <v>1</v>
      </c>
      <c r="BC10" s="137" t="s">
        <v>500</v>
      </c>
      <c r="BD10" s="137" t="s">
        <v>92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14. 8. 2023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ROUND((SUM(BE136:BE344)),  2)</f>
        <v>0</v>
      </c>
      <c r="G33" s="39"/>
      <c r="H33" s="39"/>
      <c r="I33" s="157">
        <v>0.20999999999999999</v>
      </c>
      <c r="J33" s="156">
        <f>ROUND(((SUM(BE136:BE344))*I33),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ROUND((SUM(BF136:BF344)),  2)</f>
        <v>0</v>
      </c>
      <c r="G34" s="39"/>
      <c r="H34" s="39"/>
      <c r="I34" s="157">
        <v>0.14999999999999999</v>
      </c>
      <c r="J34" s="156">
        <f>ROUND(((SUM(BF136:BF344))*I34),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ROUND((SUM(BG136:BG344)),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ROUND((SUM(BH136:BH344)),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ROUND((SUM(BI136:BI344)),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Sanace a a rekonstrukce oplocení bytového domu Šultysova 905/26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Oplocení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Šultysova 905/26, Břevnov, 16900 Praha</v>
      </c>
      <c r="G89" s="41"/>
      <c r="H89" s="41"/>
      <c r="I89" s="33" t="s">
        <v>22</v>
      </c>
      <c r="J89" s="80" t="str">
        <f>IF(J12="","",J12)</f>
        <v>14. 8. 2023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6, 160 00</v>
      </c>
      <c r="G91" s="41"/>
      <c r="H91" s="41"/>
      <c r="I91" s="33" t="s">
        <v>30</v>
      </c>
      <c r="J91" s="37" t="str">
        <f>E21</f>
        <v>Sibre s.r.o., Ing. Radek Krýza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M. Locihová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118</v>
      </c>
      <c r="D94" s="178"/>
      <c r="E94" s="178"/>
      <c r="F94" s="178"/>
      <c r="G94" s="178"/>
      <c r="H94" s="178"/>
      <c r="I94" s="178"/>
      <c r="J94" s="179" t="s">
        <v>119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120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1"/>
      <c r="C97" s="182"/>
      <c r="D97" s="183" t="s">
        <v>122</v>
      </c>
      <c r="E97" s="184"/>
      <c r="F97" s="184"/>
      <c r="G97" s="184"/>
      <c r="H97" s="184"/>
      <c r="I97" s="184"/>
      <c r="J97" s="185">
        <f>J137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123</v>
      </c>
      <c r="E98" s="190"/>
      <c r="F98" s="190"/>
      <c r="G98" s="190"/>
      <c r="H98" s="190"/>
      <c r="I98" s="190"/>
      <c r="J98" s="191">
        <f>J138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124</v>
      </c>
      <c r="E99" s="190"/>
      <c r="F99" s="190"/>
      <c r="G99" s="190"/>
      <c r="H99" s="190"/>
      <c r="I99" s="190"/>
      <c r="J99" s="191">
        <f>J179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125</v>
      </c>
      <c r="E100" s="190"/>
      <c r="F100" s="190"/>
      <c r="G100" s="190"/>
      <c r="H100" s="190"/>
      <c r="I100" s="190"/>
      <c r="J100" s="191">
        <f>J232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501</v>
      </c>
      <c r="E101" s="190"/>
      <c r="F101" s="190"/>
      <c r="G101" s="190"/>
      <c r="H101" s="190"/>
      <c r="I101" s="190"/>
      <c r="J101" s="191">
        <f>J234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502</v>
      </c>
      <c r="E102" s="190"/>
      <c r="F102" s="190"/>
      <c r="G102" s="190"/>
      <c r="H102" s="190"/>
      <c r="I102" s="190"/>
      <c r="J102" s="191">
        <f>J244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126</v>
      </c>
      <c r="E103" s="190"/>
      <c r="F103" s="190"/>
      <c r="G103" s="190"/>
      <c r="H103" s="190"/>
      <c r="I103" s="190"/>
      <c r="J103" s="191">
        <f>J262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127</v>
      </c>
      <c r="E104" s="190"/>
      <c r="F104" s="190"/>
      <c r="G104" s="190"/>
      <c r="H104" s="190"/>
      <c r="I104" s="190"/>
      <c r="J104" s="191">
        <f>J266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128</v>
      </c>
      <c r="E105" s="190"/>
      <c r="F105" s="190"/>
      <c r="G105" s="190"/>
      <c r="H105" s="190"/>
      <c r="I105" s="190"/>
      <c r="J105" s="191">
        <f>J269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129</v>
      </c>
      <c r="E106" s="190"/>
      <c r="F106" s="190"/>
      <c r="G106" s="190"/>
      <c r="H106" s="190"/>
      <c r="I106" s="190"/>
      <c r="J106" s="191">
        <f>J280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130</v>
      </c>
      <c r="E107" s="190"/>
      <c r="F107" s="190"/>
      <c r="G107" s="190"/>
      <c r="H107" s="190"/>
      <c r="I107" s="190"/>
      <c r="J107" s="191">
        <f>J286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1"/>
      <c r="C108" s="182"/>
      <c r="D108" s="183" t="s">
        <v>131</v>
      </c>
      <c r="E108" s="184"/>
      <c r="F108" s="184"/>
      <c r="G108" s="184"/>
      <c r="H108" s="184"/>
      <c r="I108" s="184"/>
      <c r="J108" s="185">
        <f>J288</f>
        <v>0</v>
      </c>
      <c r="K108" s="182"/>
      <c r="L108" s="18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7"/>
      <c r="C109" s="188"/>
      <c r="D109" s="189" t="s">
        <v>132</v>
      </c>
      <c r="E109" s="190"/>
      <c r="F109" s="190"/>
      <c r="G109" s="190"/>
      <c r="H109" s="190"/>
      <c r="I109" s="190"/>
      <c r="J109" s="191">
        <f>J289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503</v>
      </c>
      <c r="E110" s="190"/>
      <c r="F110" s="190"/>
      <c r="G110" s="190"/>
      <c r="H110" s="190"/>
      <c r="I110" s="190"/>
      <c r="J110" s="191">
        <f>J297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1"/>
      <c r="C111" s="182"/>
      <c r="D111" s="183" t="s">
        <v>134</v>
      </c>
      <c r="E111" s="184"/>
      <c r="F111" s="184"/>
      <c r="G111" s="184"/>
      <c r="H111" s="184"/>
      <c r="I111" s="184"/>
      <c r="J111" s="185">
        <f>J309</f>
        <v>0</v>
      </c>
      <c r="K111" s="182"/>
      <c r="L111" s="18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7"/>
      <c r="C112" s="188"/>
      <c r="D112" s="189" t="s">
        <v>504</v>
      </c>
      <c r="E112" s="190"/>
      <c r="F112" s="190"/>
      <c r="G112" s="190"/>
      <c r="H112" s="190"/>
      <c r="I112" s="190"/>
      <c r="J112" s="191">
        <f>J310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135</v>
      </c>
      <c r="E113" s="190"/>
      <c r="F113" s="190"/>
      <c r="G113" s="190"/>
      <c r="H113" s="190"/>
      <c r="I113" s="190"/>
      <c r="J113" s="191">
        <f>J312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136</v>
      </c>
      <c r="E114" s="190"/>
      <c r="F114" s="190"/>
      <c r="G114" s="190"/>
      <c r="H114" s="190"/>
      <c r="I114" s="190"/>
      <c r="J114" s="191">
        <f>J321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137</v>
      </c>
      <c r="E115" s="190"/>
      <c r="F115" s="190"/>
      <c r="G115" s="190"/>
      <c r="H115" s="190"/>
      <c r="I115" s="190"/>
      <c r="J115" s="191">
        <f>J330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138</v>
      </c>
      <c r="E116" s="190"/>
      <c r="F116" s="190"/>
      <c r="G116" s="190"/>
      <c r="H116" s="190"/>
      <c r="I116" s="190"/>
      <c r="J116" s="191">
        <f>J343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139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6" t="str">
        <f>E7</f>
        <v>Sanace a a rekonstrukce oplocení bytového domu Šultysova 905/26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109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SO.03 - Oplocení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Šultysova 905/26, Břevnov, 16900 Praha</v>
      </c>
      <c r="G130" s="41"/>
      <c r="H130" s="41"/>
      <c r="I130" s="33" t="s">
        <v>22</v>
      </c>
      <c r="J130" s="80" t="str">
        <f>IF(J12="","",J12)</f>
        <v>14. 8. 2023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24</v>
      </c>
      <c r="D132" s="41"/>
      <c r="E132" s="41"/>
      <c r="F132" s="28" t="str">
        <f>E15</f>
        <v>Městská část Praha 6, 160 00</v>
      </c>
      <c r="G132" s="41"/>
      <c r="H132" s="41"/>
      <c r="I132" s="33" t="s">
        <v>30</v>
      </c>
      <c r="J132" s="37" t="str">
        <f>E21</f>
        <v>Sibre s.r.o., Ing. Radek Krýza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IF(E18="","",E18)</f>
        <v>Vyplň údaj</v>
      </c>
      <c r="G133" s="41"/>
      <c r="H133" s="41"/>
      <c r="I133" s="33" t="s">
        <v>33</v>
      </c>
      <c r="J133" s="37" t="str">
        <f>E24</f>
        <v>Ing. M. Locihová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193"/>
      <c r="B135" s="194"/>
      <c r="C135" s="195" t="s">
        <v>140</v>
      </c>
      <c r="D135" s="196" t="s">
        <v>61</v>
      </c>
      <c r="E135" s="196" t="s">
        <v>57</v>
      </c>
      <c r="F135" s="196" t="s">
        <v>58</v>
      </c>
      <c r="G135" s="196" t="s">
        <v>141</v>
      </c>
      <c r="H135" s="196" t="s">
        <v>142</v>
      </c>
      <c r="I135" s="196" t="s">
        <v>143</v>
      </c>
      <c r="J135" s="197" t="s">
        <v>119</v>
      </c>
      <c r="K135" s="198" t="s">
        <v>144</v>
      </c>
      <c r="L135" s="199"/>
      <c r="M135" s="101" t="s">
        <v>1</v>
      </c>
      <c r="N135" s="102" t="s">
        <v>40</v>
      </c>
      <c r="O135" s="102" t="s">
        <v>145</v>
      </c>
      <c r="P135" s="102" t="s">
        <v>146</v>
      </c>
      <c r="Q135" s="102" t="s">
        <v>147</v>
      </c>
      <c r="R135" s="102" t="s">
        <v>148</v>
      </c>
      <c r="S135" s="102" t="s">
        <v>149</v>
      </c>
      <c r="T135" s="103" t="s">
        <v>150</v>
      </c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</row>
    <row r="136" s="2" customFormat="1" ht="22.8" customHeight="1">
      <c r="A136" s="39"/>
      <c r="B136" s="40"/>
      <c r="C136" s="108" t="s">
        <v>151</v>
      </c>
      <c r="D136" s="41"/>
      <c r="E136" s="41"/>
      <c r="F136" s="41"/>
      <c r="G136" s="41"/>
      <c r="H136" s="41"/>
      <c r="I136" s="41"/>
      <c r="J136" s="200">
        <f>BK136</f>
        <v>0</v>
      </c>
      <c r="K136" s="41"/>
      <c r="L136" s="45"/>
      <c r="M136" s="104"/>
      <c r="N136" s="201"/>
      <c r="O136" s="105"/>
      <c r="P136" s="202">
        <f>P137+P288+P309</f>
        <v>0</v>
      </c>
      <c r="Q136" s="105"/>
      <c r="R136" s="202">
        <f>R137+R288+R309</f>
        <v>161.386839808768</v>
      </c>
      <c r="S136" s="105"/>
      <c r="T136" s="203">
        <f>T137+T288+T309</f>
        <v>83.489824999999996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121</v>
      </c>
      <c r="BK136" s="204">
        <f>BK137+BK288+BK309</f>
        <v>0</v>
      </c>
    </row>
    <row r="137" s="12" customFormat="1" ht="25.92" customHeight="1">
      <c r="A137" s="12"/>
      <c r="B137" s="205"/>
      <c r="C137" s="206"/>
      <c r="D137" s="207" t="s">
        <v>75</v>
      </c>
      <c r="E137" s="208" t="s">
        <v>152</v>
      </c>
      <c r="F137" s="208" t="s">
        <v>153</v>
      </c>
      <c r="G137" s="206"/>
      <c r="H137" s="206"/>
      <c r="I137" s="209"/>
      <c r="J137" s="210">
        <f>BK137</f>
        <v>0</v>
      </c>
      <c r="K137" s="206"/>
      <c r="L137" s="211"/>
      <c r="M137" s="212"/>
      <c r="N137" s="213"/>
      <c r="O137" s="213"/>
      <c r="P137" s="214">
        <f>P138+P179+P232+P234+P244+P262+P266+P269+P280+P286</f>
        <v>0</v>
      </c>
      <c r="Q137" s="213"/>
      <c r="R137" s="214">
        <f>R138+R179+R232+R234+R244+R262+R266+R269+R280+R286</f>
        <v>161.381992208768</v>
      </c>
      <c r="S137" s="213"/>
      <c r="T137" s="215">
        <f>T138+T179+T232+T234+T244+T262+T266+T269+T280+T286</f>
        <v>83.009199999999993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84</v>
      </c>
      <c r="AT137" s="217" t="s">
        <v>75</v>
      </c>
      <c r="AU137" s="217" t="s">
        <v>76</v>
      </c>
      <c r="AY137" s="216" t="s">
        <v>154</v>
      </c>
      <c r="BK137" s="218">
        <f>BK138+BK179+BK232+BK234+BK244+BK262+BK266+BK269+BK280+BK286</f>
        <v>0</v>
      </c>
    </row>
    <row r="138" s="12" customFormat="1" ht="22.8" customHeight="1">
      <c r="A138" s="12"/>
      <c r="B138" s="205"/>
      <c r="C138" s="206"/>
      <c r="D138" s="207" t="s">
        <v>75</v>
      </c>
      <c r="E138" s="219" t="s">
        <v>84</v>
      </c>
      <c r="F138" s="219" t="s">
        <v>155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SUM(P139:P178)</f>
        <v>0</v>
      </c>
      <c r="Q138" s="213"/>
      <c r="R138" s="214">
        <f>SUM(R139:R178)</f>
        <v>0.0018000000000000002</v>
      </c>
      <c r="S138" s="213"/>
      <c r="T138" s="215">
        <f>SUM(T139:T178)</f>
        <v>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84</v>
      </c>
      <c r="AT138" s="217" t="s">
        <v>75</v>
      </c>
      <c r="AU138" s="217" t="s">
        <v>84</v>
      </c>
      <c r="AY138" s="216" t="s">
        <v>154</v>
      </c>
      <c r="BK138" s="218">
        <f>SUM(BK139:BK178)</f>
        <v>0</v>
      </c>
    </row>
    <row r="139" s="2" customFormat="1" ht="33" customHeight="1">
      <c r="A139" s="39"/>
      <c r="B139" s="40"/>
      <c r="C139" s="221" t="s">
        <v>84</v>
      </c>
      <c r="D139" s="221" t="s">
        <v>156</v>
      </c>
      <c r="E139" s="222" t="s">
        <v>505</v>
      </c>
      <c r="F139" s="223" t="s">
        <v>506</v>
      </c>
      <c r="G139" s="224" t="s">
        <v>159</v>
      </c>
      <c r="H139" s="225">
        <v>45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42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160</v>
      </c>
      <c r="AT139" s="233" t="s">
        <v>156</v>
      </c>
      <c r="AU139" s="233" t="s">
        <v>92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92</v>
      </c>
      <c r="BK139" s="234">
        <f>ROUND(I139*H139,2)</f>
        <v>0</v>
      </c>
      <c r="BL139" s="18" t="s">
        <v>160</v>
      </c>
      <c r="BM139" s="233" t="s">
        <v>507</v>
      </c>
    </row>
    <row r="140" s="2" customFormat="1" ht="33" customHeight="1">
      <c r="A140" s="39"/>
      <c r="B140" s="40"/>
      <c r="C140" s="221" t="s">
        <v>92</v>
      </c>
      <c r="D140" s="221" t="s">
        <v>156</v>
      </c>
      <c r="E140" s="222" t="s">
        <v>508</v>
      </c>
      <c r="F140" s="223" t="s">
        <v>509</v>
      </c>
      <c r="G140" s="224" t="s">
        <v>159</v>
      </c>
      <c r="H140" s="225">
        <v>10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42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160</v>
      </c>
      <c r="AT140" s="233" t="s">
        <v>156</v>
      </c>
      <c r="AU140" s="233" t="s">
        <v>92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92</v>
      </c>
      <c r="BK140" s="234">
        <f>ROUND(I140*H140,2)</f>
        <v>0</v>
      </c>
      <c r="BL140" s="18" t="s">
        <v>160</v>
      </c>
      <c r="BM140" s="233" t="s">
        <v>510</v>
      </c>
    </row>
    <row r="141" s="2" customFormat="1" ht="24.15" customHeight="1">
      <c r="A141" s="39"/>
      <c r="B141" s="40"/>
      <c r="C141" s="221" t="s">
        <v>100</v>
      </c>
      <c r="D141" s="221" t="s">
        <v>156</v>
      </c>
      <c r="E141" s="222" t="s">
        <v>511</v>
      </c>
      <c r="F141" s="223" t="s">
        <v>512</v>
      </c>
      <c r="G141" s="224" t="s">
        <v>319</v>
      </c>
      <c r="H141" s="225">
        <v>1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42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160</v>
      </c>
      <c r="AT141" s="233" t="s">
        <v>156</v>
      </c>
      <c r="AU141" s="233" t="s">
        <v>92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92</v>
      </c>
      <c r="BK141" s="234">
        <f>ROUND(I141*H141,2)</f>
        <v>0</v>
      </c>
      <c r="BL141" s="18" t="s">
        <v>160</v>
      </c>
      <c r="BM141" s="233" t="s">
        <v>513</v>
      </c>
    </row>
    <row r="142" s="2" customFormat="1" ht="33" customHeight="1">
      <c r="A142" s="39"/>
      <c r="B142" s="40"/>
      <c r="C142" s="221" t="s">
        <v>160</v>
      </c>
      <c r="D142" s="221" t="s">
        <v>156</v>
      </c>
      <c r="E142" s="222" t="s">
        <v>514</v>
      </c>
      <c r="F142" s="223" t="s">
        <v>515</v>
      </c>
      <c r="G142" s="224" t="s">
        <v>319</v>
      </c>
      <c r="H142" s="225">
        <v>1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42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160</v>
      </c>
      <c r="AT142" s="233" t="s">
        <v>156</v>
      </c>
      <c r="AU142" s="233" t="s">
        <v>92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92</v>
      </c>
      <c r="BK142" s="234">
        <f>ROUND(I142*H142,2)</f>
        <v>0</v>
      </c>
      <c r="BL142" s="18" t="s">
        <v>160</v>
      </c>
      <c r="BM142" s="233" t="s">
        <v>516</v>
      </c>
    </row>
    <row r="143" s="2" customFormat="1" ht="16.5" customHeight="1">
      <c r="A143" s="39"/>
      <c r="B143" s="40"/>
      <c r="C143" s="221" t="s">
        <v>180</v>
      </c>
      <c r="D143" s="221" t="s">
        <v>156</v>
      </c>
      <c r="E143" s="222" t="s">
        <v>174</v>
      </c>
      <c r="F143" s="223" t="s">
        <v>175</v>
      </c>
      <c r="G143" s="224" t="s">
        <v>176</v>
      </c>
      <c r="H143" s="225">
        <v>10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42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0.20000000000000001</v>
      </c>
      <c r="T143" s="232">
        <f>S143*H143</f>
        <v>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160</v>
      </c>
      <c r="AT143" s="233" t="s">
        <v>156</v>
      </c>
      <c r="AU143" s="233" t="s">
        <v>92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92</v>
      </c>
      <c r="BK143" s="234">
        <f>ROUND(I143*H143,2)</f>
        <v>0</v>
      </c>
      <c r="BL143" s="18" t="s">
        <v>160</v>
      </c>
      <c r="BM143" s="233" t="s">
        <v>517</v>
      </c>
    </row>
    <row r="144" s="13" customFormat="1">
      <c r="A144" s="13"/>
      <c r="B144" s="235"/>
      <c r="C144" s="236"/>
      <c r="D144" s="237" t="s">
        <v>162</v>
      </c>
      <c r="E144" s="238" t="s">
        <v>1</v>
      </c>
      <c r="F144" s="239" t="s">
        <v>518</v>
      </c>
      <c r="G144" s="236"/>
      <c r="H144" s="238" t="s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162</v>
      </c>
      <c r="AU144" s="245" t="s">
        <v>92</v>
      </c>
      <c r="AV144" s="13" t="s">
        <v>84</v>
      </c>
      <c r="AW144" s="13" t="s">
        <v>32</v>
      </c>
      <c r="AX144" s="13" t="s">
        <v>76</v>
      </c>
      <c r="AY144" s="245" t="s">
        <v>154</v>
      </c>
    </row>
    <row r="145" s="14" customFormat="1">
      <c r="A145" s="14"/>
      <c r="B145" s="246"/>
      <c r="C145" s="247"/>
      <c r="D145" s="237" t="s">
        <v>162</v>
      </c>
      <c r="E145" s="248" t="s">
        <v>1</v>
      </c>
      <c r="F145" s="249" t="s">
        <v>519</v>
      </c>
      <c r="G145" s="247"/>
      <c r="H145" s="250">
        <v>10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162</v>
      </c>
      <c r="AU145" s="256" t="s">
        <v>92</v>
      </c>
      <c r="AV145" s="14" t="s">
        <v>92</v>
      </c>
      <c r="AW145" s="14" t="s">
        <v>32</v>
      </c>
      <c r="AX145" s="14" t="s">
        <v>84</v>
      </c>
      <c r="AY145" s="256" t="s">
        <v>154</v>
      </c>
    </row>
    <row r="146" s="2" customFormat="1" ht="16.5" customHeight="1">
      <c r="A146" s="39"/>
      <c r="B146" s="40"/>
      <c r="C146" s="221" t="s">
        <v>190</v>
      </c>
      <c r="D146" s="221" t="s">
        <v>156</v>
      </c>
      <c r="E146" s="222" t="s">
        <v>520</v>
      </c>
      <c r="F146" s="223" t="s">
        <v>521</v>
      </c>
      <c r="G146" s="224" t="s">
        <v>159</v>
      </c>
      <c r="H146" s="225">
        <v>45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42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160</v>
      </c>
      <c r="AT146" s="233" t="s">
        <v>156</v>
      </c>
      <c r="AU146" s="233" t="s">
        <v>92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92</v>
      </c>
      <c r="BK146" s="234">
        <f>ROUND(I146*H146,2)</f>
        <v>0</v>
      </c>
      <c r="BL146" s="18" t="s">
        <v>160</v>
      </c>
      <c r="BM146" s="233" t="s">
        <v>522</v>
      </c>
    </row>
    <row r="147" s="2" customFormat="1" ht="24.15" customHeight="1">
      <c r="A147" s="39"/>
      <c r="B147" s="40"/>
      <c r="C147" s="221" t="s">
        <v>179</v>
      </c>
      <c r="D147" s="221" t="s">
        <v>156</v>
      </c>
      <c r="E147" s="222" t="s">
        <v>523</v>
      </c>
      <c r="F147" s="223" t="s">
        <v>524</v>
      </c>
      <c r="G147" s="224" t="s">
        <v>183</v>
      </c>
      <c r="H147" s="225">
        <v>11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42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160</v>
      </c>
      <c r="AT147" s="233" t="s">
        <v>156</v>
      </c>
      <c r="AU147" s="233" t="s">
        <v>92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92</v>
      </c>
      <c r="BK147" s="234">
        <f>ROUND(I147*H147,2)</f>
        <v>0</v>
      </c>
      <c r="BL147" s="18" t="s">
        <v>160</v>
      </c>
      <c r="BM147" s="233" t="s">
        <v>525</v>
      </c>
    </row>
    <row r="148" s="14" customFormat="1">
      <c r="A148" s="14"/>
      <c r="B148" s="246"/>
      <c r="C148" s="247"/>
      <c r="D148" s="237" t="s">
        <v>162</v>
      </c>
      <c r="E148" s="248" t="s">
        <v>480</v>
      </c>
      <c r="F148" s="249" t="s">
        <v>526</v>
      </c>
      <c r="G148" s="247"/>
      <c r="H148" s="250">
        <v>11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162</v>
      </c>
      <c r="AU148" s="256" t="s">
        <v>92</v>
      </c>
      <c r="AV148" s="14" t="s">
        <v>92</v>
      </c>
      <c r="AW148" s="14" t="s">
        <v>32</v>
      </c>
      <c r="AX148" s="14" t="s">
        <v>84</v>
      </c>
      <c r="AY148" s="256" t="s">
        <v>154</v>
      </c>
    </row>
    <row r="149" s="2" customFormat="1" ht="33" customHeight="1">
      <c r="A149" s="39"/>
      <c r="B149" s="40"/>
      <c r="C149" s="221" t="s">
        <v>197</v>
      </c>
      <c r="D149" s="221" t="s">
        <v>156</v>
      </c>
      <c r="E149" s="222" t="s">
        <v>527</v>
      </c>
      <c r="F149" s="223" t="s">
        <v>528</v>
      </c>
      <c r="G149" s="224" t="s">
        <v>183</v>
      </c>
      <c r="H149" s="225">
        <v>58.590000000000003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42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160</v>
      </c>
      <c r="AT149" s="233" t="s">
        <v>156</v>
      </c>
      <c r="AU149" s="233" t="s">
        <v>92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92</v>
      </c>
      <c r="BK149" s="234">
        <f>ROUND(I149*H149,2)</f>
        <v>0</v>
      </c>
      <c r="BL149" s="18" t="s">
        <v>160</v>
      </c>
      <c r="BM149" s="233" t="s">
        <v>529</v>
      </c>
    </row>
    <row r="150" s="14" customFormat="1">
      <c r="A150" s="14"/>
      <c r="B150" s="246"/>
      <c r="C150" s="247"/>
      <c r="D150" s="237" t="s">
        <v>162</v>
      </c>
      <c r="E150" s="248" t="s">
        <v>491</v>
      </c>
      <c r="F150" s="249" t="s">
        <v>530</v>
      </c>
      <c r="G150" s="247"/>
      <c r="H150" s="250">
        <v>58.590000000000003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162</v>
      </c>
      <c r="AU150" s="256" t="s">
        <v>92</v>
      </c>
      <c r="AV150" s="14" t="s">
        <v>92</v>
      </c>
      <c r="AW150" s="14" t="s">
        <v>32</v>
      </c>
      <c r="AX150" s="14" t="s">
        <v>84</v>
      </c>
      <c r="AY150" s="256" t="s">
        <v>154</v>
      </c>
    </row>
    <row r="151" s="2" customFormat="1" ht="37.8" customHeight="1">
      <c r="A151" s="39"/>
      <c r="B151" s="40"/>
      <c r="C151" s="221" t="s">
        <v>202</v>
      </c>
      <c r="D151" s="221" t="s">
        <v>156</v>
      </c>
      <c r="E151" s="222" t="s">
        <v>191</v>
      </c>
      <c r="F151" s="223" t="s">
        <v>192</v>
      </c>
      <c r="G151" s="224" t="s">
        <v>183</v>
      </c>
      <c r="H151" s="225">
        <v>6.577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42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160</v>
      </c>
      <c r="AT151" s="233" t="s">
        <v>156</v>
      </c>
      <c r="AU151" s="233" t="s">
        <v>92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92</v>
      </c>
      <c r="BK151" s="234">
        <f>ROUND(I151*H151,2)</f>
        <v>0</v>
      </c>
      <c r="BL151" s="18" t="s">
        <v>160</v>
      </c>
      <c r="BM151" s="233" t="s">
        <v>531</v>
      </c>
    </row>
    <row r="152" s="14" customFormat="1">
      <c r="A152" s="14"/>
      <c r="B152" s="246"/>
      <c r="C152" s="247"/>
      <c r="D152" s="237" t="s">
        <v>162</v>
      </c>
      <c r="E152" s="248" t="s">
        <v>1</v>
      </c>
      <c r="F152" s="249" t="s">
        <v>101</v>
      </c>
      <c r="G152" s="247"/>
      <c r="H152" s="250">
        <v>6.577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162</v>
      </c>
      <c r="AU152" s="256" t="s">
        <v>92</v>
      </c>
      <c r="AV152" s="14" t="s">
        <v>92</v>
      </c>
      <c r="AW152" s="14" t="s">
        <v>32</v>
      </c>
      <c r="AX152" s="14" t="s">
        <v>84</v>
      </c>
      <c r="AY152" s="256" t="s">
        <v>154</v>
      </c>
    </row>
    <row r="153" s="2" customFormat="1" ht="37.8" customHeight="1">
      <c r="A153" s="39"/>
      <c r="B153" s="40"/>
      <c r="C153" s="221" t="s">
        <v>206</v>
      </c>
      <c r="D153" s="221" t="s">
        <v>156</v>
      </c>
      <c r="E153" s="222" t="s">
        <v>194</v>
      </c>
      <c r="F153" s="223" t="s">
        <v>195</v>
      </c>
      <c r="G153" s="224" t="s">
        <v>183</v>
      </c>
      <c r="H153" s="225">
        <v>6.577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42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160</v>
      </c>
      <c r="AT153" s="233" t="s">
        <v>156</v>
      </c>
      <c r="AU153" s="233" t="s">
        <v>92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92</v>
      </c>
      <c r="BK153" s="234">
        <f>ROUND(I153*H153,2)</f>
        <v>0</v>
      </c>
      <c r="BL153" s="18" t="s">
        <v>160</v>
      </c>
      <c r="BM153" s="233" t="s">
        <v>532</v>
      </c>
    </row>
    <row r="154" s="14" customFormat="1">
      <c r="A154" s="14"/>
      <c r="B154" s="246"/>
      <c r="C154" s="247"/>
      <c r="D154" s="237" t="s">
        <v>162</v>
      </c>
      <c r="E154" s="248" t="s">
        <v>1</v>
      </c>
      <c r="F154" s="249" t="s">
        <v>101</v>
      </c>
      <c r="G154" s="247"/>
      <c r="H154" s="250">
        <v>6.577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162</v>
      </c>
      <c r="AU154" s="256" t="s">
        <v>92</v>
      </c>
      <c r="AV154" s="14" t="s">
        <v>92</v>
      </c>
      <c r="AW154" s="14" t="s">
        <v>32</v>
      </c>
      <c r="AX154" s="14" t="s">
        <v>84</v>
      </c>
      <c r="AY154" s="256" t="s">
        <v>154</v>
      </c>
    </row>
    <row r="155" s="2" customFormat="1" ht="37.8" customHeight="1">
      <c r="A155" s="39"/>
      <c r="B155" s="40"/>
      <c r="C155" s="221" t="s">
        <v>212</v>
      </c>
      <c r="D155" s="221" t="s">
        <v>156</v>
      </c>
      <c r="E155" s="222" t="s">
        <v>198</v>
      </c>
      <c r="F155" s="223" t="s">
        <v>199</v>
      </c>
      <c r="G155" s="224" t="s">
        <v>183</v>
      </c>
      <c r="H155" s="225">
        <v>6.577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42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160</v>
      </c>
      <c r="AT155" s="233" t="s">
        <v>156</v>
      </c>
      <c r="AU155" s="233" t="s">
        <v>92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92</v>
      </c>
      <c r="BK155" s="234">
        <f>ROUND(I155*H155,2)</f>
        <v>0</v>
      </c>
      <c r="BL155" s="18" t="s">
        <v>160</v>
      </c>
      <c r="BM155" s="233" t="s">
        <v>533</v>
      </c>
    </row>
    <row r="156" s="14" customFormat="1">
      <c r="A156" s="14"/>
      <c r="B156" s="246"/>
      <c r="C156" s="247"/>
      <c r="D156" s="237" t="s">
        <v>162</v>
      </c>
      <c r="E156" s="248" t="s">
        <v>101</v>
      </c>
      <c r="F156" s="249" t="s">
        <v>534</v>
      </c>
      <c r="G156" s="247"/>
      <c r="H156" s="250">
        <v>6.577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162</v>
      </c>
      <c r="AU156" s="256" t="s">
        <v>92</v>
      </c>
      <c r="AV156" s="14" t="s">
        <v>92</v>
      </c>
      <c r="AW156" s="14" t="s">
        <v>32</v>
      </c>
      <c r="AX156" s="14" t="s">
        <v>84</v>
      </c>
      <c r="AY156" s="256" t="s">
        <v>154</v>
      </c>
    </row>
    <row r="157" s="2" customFormat="1" ht="37.8" customHeight="1">
      <c r="A157" s="39"/>
      <c r="B157" s="40"/>
      <c r="C157" s="221" t="s">
        <v>108</v>
      </c>
      <c r="D157" s="221" t="s">
        <v>156</v>
      </c>
      <c r="E157" s="222" t="s">
        <v>535</v>
      </c>
      <c r="F157" s="223" t="s">
        <v>536</v>
      </c>
      <c r="G157" s="224" t="s">
        <v>183</v>
      </c>
      <c r="H157" s="225">
        <v>6.577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42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160</v>
      </c>
      <c r="AT157" s="233" t="s">
        <v>156</v>
      </c>
      <c r="AU157" s="233" t="s">
        <v>92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92</v>
      </c>
      <c r="BK157" s="234">
        <f>ROUND(I157*H157,2)</f>
        <v>0</v>
      </c>
      <c r="BL157" s="18" t="s">
        <v>160</v>
      </c>
      <c r="BM157" s="233" t="s">
        <v>537</v>
      </c>
    </row>
    <row r="158" s="14" customFormat="1">
      <c r="A158" s="14"/>
      <c r="B158" s="246"/>
      <c r="C158" s="247"/>
      <c r="D158" s="237" t="s">
        <v>162</v>
      </c>
      <c r="E158" s="248" t="s">
        <v>1</v>
      </c>
      <c r="F158" s="249" t="s">
        <v>101</v>
      </c>
      <c r="G158" s="247"/>
      <c r="H158" s="250">
        <v>6.577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162</v>
      </c>
      <c r="AU158" s="256" t="s">
        <v>92</v>
      </c>
      <c r="AV158" s="14" t="s">
        <v>92</v>
      </c>
      <c r="AW158" s="14" t="s">
        <v>32</v>
      </c>
      <c r="AX158" s="14" t="s">
        <v>84</v>
      </c>
      <c r="AY158" s="256" t="s">
        <v>154</v>
      </c>
    </row>
    <row r="159" s="2" customFormat="1" ht="24.15" customHeight="1">
      <c r="A159" s="39"/>
      <c r="B159" s="40"/>
      <c r="C159" s="221" t="s">
        <v>223</v>
      </c>
      <c r="D159" s="221" t="s">
        <v>156</v>
      </c>
      <c r="E159" s="222" t="s">
        <v>203</v>
      </c>
      <c r="F159" s="223" t="s">
        <v>204</v>
      </c>
      <c r="G159" s="224" t="s">
        <v>183</v>
      </c>
      <c r="H159" s="225">
        <v>6.577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42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160</v>
      </c>
      <c r="AT159" s="233" t="s">
        <v>156</v>
      </c>
      <c r="AU159" s="233" t="s">
        <v>92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92</v>
      </c>
      <c r="BK159" s="234">
        <f>ROUND(I159*H159,2)</f>
        <v>0</v>
      </c>
      <c r="BL159" s="18" t="s">
        <v>160</v>
      </c>
      <c r="BM159" s="233" t="s">
        <v>538</v>
      </c>
    </row>
    <row r="160" s="14" customFormat="1">
      <c r="A160" s="14"/>
      <c r="B160" s="246"/>
      <c r="C160" s="247"/>
      <c r="D160" s="237" t="s">
        <v>162</v>
      </c>
      <c r="E160" s="248" t="s">
        <v>1</v>
      </c>
      <c r="F160" s="249" t="s">
        <v>101</v>
      </c>
      <c r="G160" s="247"/>
      <c r="H160" s="250">
        <v>6.577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162</v>
      </c>
      <c r="AU160" s="256" t="s">
        <v>92</v>
      </c>
      <c r="AV160" s="14" t="s">
        <v>92</v>
      </c>
      <c r="AW160" s="14" t="s">
        <v>32</v>
      </c>
      <c r="AX160" s="14" t="s">
        <v>84</v>
      </c>
      <c r="AY160" s="256" t="s">
        <v>154</v>
      </c>
    </row>
    <row r="161" s="2" customFormat="1" ht="33" customHeight="1">
      <c r="A161" s="39"/>
      <c r="B161" s="40"/>
      <c r="C161" s="221" t="s">
        <v>230</v>
      </c>
      <c r="D161" s="221" t="s">
        <v>156</v>
      </c>
      <c r="E161" s="222" t="s">
        <v>207</v>
      </c>
      <c r="F161" s="223" t="s">
        <v>208</v>
      </c>
      <c r="G161" s="224" t="s">
        <v>209</v>
      </c>
      <c r="H161" s="225">
        <v>11.839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42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160</v>
      </c>
      <c r="AT161" s="233" t="s">
        <v>156</v>
      </c>
      <c r="AU161" s="233" t="s">
        <v>92</v>
      </c>
      <c r="AY161" s="18" t="s">
        <v>154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92</v>
      </c>
      <c r="BK161" s="234">
        <f>ROUND(I161*H161,2)</f>
        <v>0</v>
      </c>
      <c r="BL161" s="18" t="s">
        <v>160</v>
      </c>
      <c r="BM161" s="233" t="s">
        <v>539</v>
      </c>
    </row>
    <row r="162" s="14" customFormat="1">
      <c r="A162" s="14"/>
      <c r="B162" s="246"/>
      <c r="C162" s="247"/>
      <c r="D162" s="237" t="s">
        <v>162</v>
      </c>
      <c r="E162" s="248" t="s">
        <v>1</v>
      </c>
      <c r="F162" s="249" t="s">
        <v>211</v>
      </c>
      <c r="G162" s="247"/>
      <c r="H162" s="250">
        <v>11.839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162</v>
      </c>
      <c r="AU162" s="256" t="s">
        <v>92</v>
      </c>
      <c r="AV162" s="14" t="s">
        <v>92</v>
      </c>
      <c r="AW162" s="14" t="s">
        <v>32</v>
      </c>
      <c r="AX162" s="14" t="s">
        <v>84</v>
      </c>
      <c r="AY162" s="256" t="s">
        <v>154</v>
      </c>
    </row>
    <row r="163" s="2" customFormat="1" ht="16.5" customHeight="1">
      <c r="A163" s="39"/>
      <c r="B163" s="40"/>
      <c r="C163" s="221" t="s">
        <v>8</v>
      </c>
      <c r="D163" s="221" t="s">
        <v>156</v>
      </c>
      <c r="E163" s="222" t="s">
        <v>540</v>
      </c>
      <c r="F163" s="223" t="s">
        <v>541</v>
      </c>
      <c r="G163" s="224" t="s">
        <v>183</v>
      </c>
      <c r="H163" s="225">
        <v>6.577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42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160</v>
      </c>
      <c r="AT163" s="233" t="s">
        <v>156</v>
      </c>
      <c r="AU163" s="233" t="s">
        <v>92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92</v>
      </c>
      <c r="BK163" s="234">
        <f>ROUND(I163*H163,2)</f>
        <v>0</v>
      </c>
      <c r="BL163" s="18" t="s">
        <v>160</v>
      </c>
      <c r="BM163" s="233" t="s">
        <v>542</v>
      </c>
    </row>
    <row r="164" s="14" customFormat="1">
      <c r="A164" s="14"/>
      <c r="B164" s="246"/>
      <c r="C164" s="247"/>
      <c r="D164" s="237" t="s">
        <v>162</v>
      </c>
      <c r="E164" s="248" t="s">
        <v>1</v>
      </c>
      <c r="F164" s="249" t="s">
        <v>101</v>
      </c>
      <c r="G164" s="247"/>
      <c r="H164" s="250">
        <v>6.577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162</v>
      </c>
      <c r="AU164" s="256" t="s">
        <v>92</v>
      </c>
      <c r="AV164" s="14" t="s">
        <v>92</v>
      </c>
      <c r="AW164" s="14" t="s">
        <v>32</v>
      </c>
      <c r="AX164" s="14" t="s">
        <v>84</v>
      </c>
      <c r="AY164" s="256" t="s">
        <v>154</v>
      </c>
    </row>
    <row r="165" s="2" customFormat="1" ht="24.15" customHeight="1">
      <c r="A165" s="39"/>
      <c r="B165" s="40"/>
      <c r="C165" s="221" t="s">
        <v>239</v>
      </c>
      <c r="D165" s="221" t="s">
        <v>156</v>
      </c>
      <c r="E165" s="222" t="s">
        <v>213</v>
      </c>
      <c r="F165" s="223" t="s">
        <v>214</v>
      </c>
      <c r="G165" s="224" t="s">
        <v>183</v>
      </c>
      <c r="H165" s="225">
        <v>63.012999999999998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42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160</v>
      </c>
      <c r="AT165" s="233" t="s">
        <v>156</v>
      </c>
      <c r="AU165" s="233" t="s">
        <v>92</v>
      </c>
      <c r="AY165" s="18" t="s">
        <v>154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92</v>
      </c>
      <c r="BK165" s="234">
        <f>ROUND(I165*H165,2)</f>
        <v>0</v>
      </c>
      <c r="BL165" s="18" t="s">
        <v>160</v>
      </c>
      <c r="BM165" s="233" t="s">
        <v>543</v>
      </c>
    </row>
    <row r="166" s="14" customFormat="1">
      <c r="A166" s="14"/>
      <c r="B166" s="246"/>
      <c r="C166" s="247"/>
      <c r="D166" s="237" t="s">
        <v>162</v>
      </c>
      <c r="E166" s="248" t="s">
        <v>1</v>
      </c>
      <c r="F166" s="249" t="s">
        <v>544</v>
      </c>
      <c r="G166" s="247"/>
      <c r="H166" s="250">
        <v>63.012999999999998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162</v>
      </c>
      <c r="AU166" s="256" t="s">
        <v>92</v>
      </c>
      <c r="AV166" s="14" t="s">
        <v>92</v>
      </c>
      <c r="AW166" s="14" t="s">
        <v>32</v>
      </c>
      <c r="AX166" s="14" t="s">
        <v>84</v>
      </c>
      <c r="AY166" s="256" t="s">
        <v>154</v>
      </c>
    </row>
    <row r="167" s="2" customFormat="1" ht="24.15" customHeight="1">
      <c r="A167" s="39"/>
      <c r="B167" s="40"/>
      <c r="C167" s="221" t="s">
        <v>244</v>
      </c>
      <c r="D167" s="221" t="s">
        <v>156</v>
      </c>
      <c r="E167" s="222" t="s">
        <v>545</v>
      </c>
      <c r="F167" s="223" t="s">
        <v>546</v>
      </c>
      <c r="G167" s="224" t="s">
        <v>159</v>
      </c>
      <c r="H167" s="225">
        <v>45</v>
      </c>
      <c r="I167" s="226"/>
      <c r="J167" s="227">
        <f>ROUND(I167*H167,2)</f>
        <v>0</v>
      </c>
      <c r="K167" s="228"/>
      <c r="L167" s="45"/>
      <c r="M167" s="229" t="s">
        <v>1</v>
      </c>
      <c r="N167" s="230" t="s">
        <v>42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160</v>
      </c>
      <c r="AT167" s="233" t="s">
        <v>156</v>
      </c>
      <c r="AU167" s="233" t="s">
        <v>92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92</v>
      </c>
      <c r="BK167" s="234">
        <f>ROUND(I167*H167,2)</f>
        <v>0</v>
      </c>
      <c r="BL167" s="18" t="s">
        <v>160</v>
      </c>
      <c r="BM167" s="233" t="s">
        <v>547</v>
      </c>
    </row>
    <row r="168" s="2" customFormat="1" ht="24.15" customHeight="1">
      <c r="A168" s="39"/>
      <c r="B168" s="40"/>
      <c r="C168" s="221" t="s">
        <v>250</v>
      </c>
      <c r="D168" s="221" t="s">
        <v>156</v>
      </c>
      <c r="E168" s="222" t="s">
        <v>548</v>
      </c>
      <c r="F168" s="223" t="s">
        <v>549</v>
      </c>
      <c r="G168" s="224" t="s">
        <v>159</v>
      </c>
      <c r="H168" s="225">
        <v>45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42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160</v>
      </c>
      <c r="AT168" s="233" t="s">
        <v>156</v>
      </c>
      <c r="AU168" s="233" t="s">
        <v>92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92</v>
      </c>
      <c r="BK168" s="234">
        <f>ROUND(I168*H168,2)</f>
        <v>0</v>
      </c>
      <c r="BL168" s="18" t="s">
        <v>160</v>
      </c>
      <c r="BM168" s="233" t="s">
        <v>550</v>
      </c>
    </row>
    <row r="169" s="2" customFormat="1" ht="16.5" customHeight="1">
      <c r="A169" s="39"/>
      <c r="B169" s="40"/>
      <c r="C169" s="268" t="s">
        <v>259</v>
      </c>
      <c r="D169" s="268" t="s">
        <v>234</v>
      </c>
      <c r="E169" s="269" t="s">
        <v>551</v>
      </c>
      <c r="F169" s="270" t="s">
        <v>552</v>
      </c>
      <c r="G169" s="271" t="s">
        <v>553</v>
      </c>
      <c r="H169" s="272">
        <v>1.8</v>
      </c>
      <c r="I169" s="273"/>
      <c r="J169" s="274">
        <f>ROUND(I169*H169,2)</f>
        <v>0</v>
      </c>
      <c r="K169" s="275"/>
      <c r="L169" s="276"/>
      <c r="M169" s="277" t="s">
        <v>1</v>
      </c>
      <c r="N169" s="278" t="s">
        <v>42</v>
      </c>
      <c r="O169" s="92"/>
      <c r="P169" s="231">
        <f>O169*H169</f>
        <v>0</v>
      </c>
      <c r="Q169" s="231">
        <v>0.001</v>
      </c>
      <c r="R169" s="231">
        <f>Q169*H169</f>
        <v>0.0018000000000000002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197</v>
      </c>
      <c r="AT169" s="233" t="s">
        <v>234</v>
      </c>
      <c r="AU169" s="233" t="s">
        <v>92</v>
      </c>
      <c r="AY169" s="18" t="s">
        <v>154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92</v>
      </c>
      <c r="BK169" s="234">
        <f>ROUND(I169*H169,2)</f>
        <v>0</v>
      </c>
      <c r="BL169" s="18" t="s">
        <v>160</v>
      </c>
      <c r="BM169" s="233" t="s">
        <v>554</v>
      </c>
    </row>
    <row r="170" s="14" customFormat="1">
      <c r="A170" s="14"/>
      <c r="B170" s="246"/>
      <c r="C170" s="247"/>
      <c r="D170" s="237" t="s">
        <v>162</v>
      </c>
      <c r="E170" s="247"/>
      <c r="F170" s="249" t="s">
        <v>555</v>
      </c>
      <c r="G170" s="247"/>
      <c r="H170" s="250">
        <v>1.8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162</v>
      </c>
      <c r="AU170" s="256" t="s">
        <v>92</v>
      </c>
      <c r="AV170" s="14" t="s">
        <v>92</v>
      </c>
      <c r="AW170" s="14" t="s">
        <v>4</v>
      </c>
      <c r="AX170" s="14" t="s">
        <v>84</v>
      </c>
      <c r="AY170" s="256" t="s">
        <v>154</v>
      </c>
    </row>
    <row r="171" s="2" customFormat="1" ht="24.15" customHeight="1">
      <c r="A171" s="39"/>
      <c r="B171" s="40"/>
      <c r="C171" s="221" t="s">
        <v>264</v>
      </c>
      <c r="D171" s="221" t="s">
        <v>156</v>
      </c>
      <c r="E171" s="222" t="s">
        <v>218</v>
      </c>
      <c r="F171" s="223" t="s">
        <v>219</v>
      </c>
      <c r="G171" s="224" t="s">
        <v>159</v>
      </c>
      <c r="H171" s="225">
        <v>38.328000000000003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42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160</v>
      </c>
      <c r="AT171" s="233" t="s">
        <v>156</v>
      </c>
      <c r="AU171" s="233" t="s">
        <v>92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92</v>
      </c>
      <c r="BK171" s="234">
        <f>ROUND(I171*H171,2)</f>
        <v>0</v>
      </c>
      <c r="BL171" s="18" t="s">
        <v>160</v>
      </c>
      <c r="BM171" s="233" t="s">
        <v>556</v>
      </c>
    </row>
    <row r="172" s="14" customFormat="1">
      <c r="A172" s="14"/>
      <c r="B172" s="246"/>
      <c r="C172" s="247"/>
      <c r="D172" s="237" t="s">
        <v>162</v>
      </c>
      <c r="E172" s="248" t="s">
        <v>1</v>
      </c>
      <c r="F172" s="249" t="s">
        <v>557</v>
      </c>
      <c r="G172" s="247"/>
      <c r="H172" s="250">
        <v>19.780000000000001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162</v>
      </c>
      <c r="AU172" s="256" t="s">
        <v>92</v>
      </c>
      <c r="AV172" s="14" t="s">
        <v>92</v>
      </c>
      <c r="AW172" s="14" t="s">
        <v>32</v>
      </c>
      <c r="AX172" s="14" t="s">
        <v>76</v>
      </c>
      <c r="AY172" s="256" t="s">
        <v>154</v>
      </c>
    </row>
    <row r="173" s="14" customFormat="1">
      <c r="A173" s="14"/>
      <c r="B173" s="246"/>
      <c r="C173" s="247"/>
      <c r="D173" s="237" t="s">
        <v>162</v>
      </c>
      <c r="E173" s="248" t="s">
        <v>1</v>
      </c>
      <c r="F173" s="249" t="s">
        <v>558</v>
      </c>
      <c r="G173" s="247"/>
      <c r="H173" s="250">
        <v>6.4100000000000001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162</v>
      </c>
      <c r="AU173" s="256" t="s">
        <v>92</v>
      </c>
      <c r="AV173" s="14" t="s">
        <v>92</v>
      </c>
      <c r="AW173" s="14" t="s">
        <v>32</v>
      </c>
      <c r="AX173" s="14" t="s">
        <v>76</v>
      </c>
      <c r="AY173" s="256" t="s">
        <v>154</v>
      </c>
    </row>
    <row r="174" s="14" customFormat="1">
      <c r="A174" s="14"/>
      <c r="B174" s="246"/>
      <c r="C174" s="247"/>
      <c r="D174" s="237" t="s">
        <v>162</v>
      </c>
      <c r="E174" s="248" t="s">
        <v>1</v>
      </c>
      <c r="F174" s="249" t="s">
        <v>559</v>
      </c>
      <c r="G174" s="247"/>
      <c r="H174" s="250">
        <v>2.528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162</v>
      </c>
      <c r="AU174" s="256" t="s">
        <v>92</v>
      </c>
      <c r="AV174" s="14" t="s">
        <v>92</v>
      </c>
      <c r="AW174" s="14" t="s">
        <v>32</v>
      </c>
      <c r="AX174" s="14" t="s">
        <v>76</v>
      </c>
      <c r="AY174" s="256" t="s">
        <v>154</v>
      </c>
    </row>
    <row r="175" s="14" customFormat="1">
      <c r="A175" s="14"/>
      <c r="B175" s="246"/>
      <c r="C175" s="247"/>
      <c r="D175" s="237" t="s">
        <v>162</v>
      </c>
      <c r="E175" s="248" t="s">
        <v>1</v>
      </c>
      <c r="F175" s="249" t="s">
        <v>560</v>
      </c>
      <c r="G175" s="247"/>
      <c r="H175" s="250">
        <v>2.25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162</v>
      </c>
      <c r="AU175" s="256" t="s">
        <v>92</v>
      </c>
      <c r="AV175" s="14" t="s">
        <v>92</v>
      </c>
      <c r="AW175" s="14" t="s">
        <v>32</v>
      </c>
      <c r="AX175" s="14" t="s">
        <v>76</v>
      </c>
      <c r="AY175" s="256" t="s">
        <v>154</v>
      </c>
    </row>
    <row r="176" s="14" customFormat="1">
      <c r="A176" s="14"/>
      <c r="B176" s="246"/>
      <c r="C176" s="247"/>
      <c r="D176" s="237" t="s">
        <v>162</v>
      </c>
      <c r="E176" s="248" t="s">
        <v>1</v>
      </c>
      <c r="F176" s="249" t="s">
        <v>561</v>
      </c>
      <c r="G176" s="247"/>
      <c r="H176" s="250">
        <v>2.5049999999999999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162</v>
      </c>
      <c r="AU176" s="256" t="s">
        <v>92</v>
      </c>
      <c r="AV176" s="14" t="s">
        <v>92</v>
      </c>
      <c r="AW176" s="14" t="s">
        <v>32</v>
      </c>
      <c r="AX176" s="14" t="s">
        <v>76</v>
      </c>
      <c r="AY176" s="256" t="s">
        <v>154</v>
      </c>
    </row>
    <row r="177" s="14" customFormat="1">
      <c r="A177" s="14"/>
      <c r="B177" s="246"/>
      <c r="C177" s="247"/>
      <c r="D177" s="237" t="s">
        <v>162</v>
      </c>
      <c r="E177" s="248" t="s">
        <v>1</v>
      </c>
      <c r="F177" s="249" t="s">
        <v>562</v>
      </c>
      <c r="G177" s="247"/>
      <c r="H177" s="250">
        <v>4.8550000000000004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162</v>
      </c>
      <c r="AU177" s="256" t="s">
        <v>92</v>
      </c>
      <c r="AV177" s="14" t="s">
        <v>92</v>
      </c>
      <c r="AW177" s="14" t="s">
        <v>32</v>
      </c>
      <c r="AX177" s="14" t="s">
        <v>76</v>
      </c>
      <c r="AY177" s="256" t="s">
        <v>154</v>
      </c>
    </row>
    <row r="178" s="15" customFormat="1">
      <c r="A178" s="15"/>
      <c r="B178" s="257"/>
      <c r="C178" s="258"/>
      <c r="D178" s="237" t="s">
        <v>162</v>
      </c>
      <c r="E178" s="259" t="s">
        <v>1</v>
      </c>
      <c r="F178" s="260" t="s">
        <v>189</v>
      </c>
      <c r="G178" s="258"/>
      <c r="H178" s="261">
        <v>38.328000000000003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162</v>
      </c>
      <c r="AU178" s="267" t="s">
        <v>92</v>
      </c>
      <c r="AV178" s="15" t="s">
        <v>160</v>
      </c>
      <c r="AW178" s="15" t="s">
        <v>32</v>
      </c>
      <c r="AX178" s="15" t="s">
        <v>84</v>
      </c>
      <c r="AY178" s="267" t="s">
        <v>154</v>
      </c>
    </row>
    <row r="179" s="12" customFormat="1" ht="22.8" customHeight="1">
      <c r="A179" s="12"/>
      <c r="B179" s="205"/>
      <c r="C179" s="206"/>
      <c r="D179" s="207" t="s">
        <v>75</v>
      </c>
      <c r="E179" s="219" t="s">
        <v>92</v>
      </c>
      <c r="F179" s="219" t="s">
        <v>222</v>
      </c>
      <c r="G179" s="206"/>
      <c r="H179" s="206"/>
      <c r="I179" s="209"/>
      <c r="J179" s="220">
        <f>BK179</f>
        <v>0</v>
      </c>
      <c r="K179" s="206"/>
      <c r="L179" s="211"/>
      <c r="M179" s="212"/>
      <c r="N179" s="213"/>
      <c r="O179" s="213"/>
      <c r="P179" s="214">
        <f>SUM(P180:P231)</f>
        <v>0</v>
      </c>
      <c r="Q179" s="213"/>
      <c r="R179" s="214">
        <f>SUM(R180:R231)</f>
        <v>121.20860113592801</v>
      </c>
      <c r="S179" s="213"/>
      <c r="T179" s="215">
        <f>SUM(T180:T231)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6" t="s">
        <v>84</v>
      </c>
      <c r="AT179" s="217" t="s">
        <v>75</v>
      </c>
      <c r="AU179" s="217" t="s">
        <v>84</v>
      </c>
      <c r="AY179" s="216" t="s">
        <v>154</v>
      </c>
      <c r="BK179" s="218">
        <f>SUM(BK180:BK231)</f>
        <v>0</v>
      </c>
    </row>
    <row r="180" s="2" customFormat="1" ht="24.15" customHeight="1">
      <c r="A180" s="39"/>
      <c r="B180" s="40"/>
      <c r="C180" s="221" t="s">
        <v>7</v>
      </c>
      <c r="D180" s="221" t="s">
        <v>156</v>
      </c>
      <c r="E180" s="222" t="s">
        <v>224</v>
      </c>
      <c r="F180" s="223" t="s">
        <v>225</v>
      </c>
      <c r="G180" s="224" t="s">
        <v>226</v>
      </c>
      <c r="H180" s="225">
        <v>24.460000000000001</v>
      </c>
      <c r="I180" s="226"/>
      <c r="J180" s="227">
        <f>ROUND(I180*H180,2)</f>
        <v>0</v>
      </c>
      <c r="K180" s="228"/>
      <c r="L180" s="45"/>
      <c r="M180" s="229" t="s">
        <v>1</v>
      </c>
      <c r="N180" s="230" t="s">
        <v>42</v>
      </c>
      <c r="O180" s="92"/>
      <c r="P180" s="231">
        <f>O180*H180</f>
        <v>0</v>
      </c>
      <c r="Q180" s="231">
        <v>0.00072999999999999996</v>
      </c>
      <c r="R180" s="231">
        <f>Q180*H180</f>
        <v>0.017855799999999998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160</v>
      </c>
      <c r="AT180" s="233" t="s">
        <v>156</v>
      </c>
      <c r="AU180" s="233" t="s">
        <v>92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92</v>
      </c>
      <c r="BK180" s="234">
        <f>ROUND(I180*H180,2)</f>
        <v>0</v>
      </c>
      <c r="BL180" s="18" t="s">
        <v>160</v>
      </c>
      <c r="BM180" s="233" t="s">
        <v>563</v>
      </c>
    </row>
    <row r="181" s="14" customFormat="1">
      <c r="A181" s="14"/>
      <c r="B181" s="246"/>
      <c r="C181" s="247"/>
      <c r="D181" s="237" t="s">
        <v>162</v>
      </c>
      <c r="E181" s="248" t="s">
        <v>1</v>
      </c>
      <c r="F181" s="249" t="s">
        <v>564</v>
      </c>
      <c r="G181" s="247"/>
      <c r="H181" s="250">
        <v>11.859999999999999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162</v>
      </c>
      <c r="AU181" s="256" t="s">
        <v>92</v>
      </c>
      <c r="AV181" s="14" t="s">
        <v>92</v>
      </c>
      <c r="AW181" s="14" t="s">
        <v>32</v>
      </c>
      <c r="AX181" s="14" t="s">
        <v>76</v>
      </c>
      <c r="AY181" s="256" t="s">
        <v>154</v>
      </c>
    </row>
    <row r="182" s="14" customFormat="1">
      <c r="A182" s="14"/>
      <c r="B182" s="246"/>
      <c r="C182" s="247"/>
      <c r="D182" s="237" t="s">
        <v>162</v>
      </c>
      <c r="E182" s="248" t="s">
        <v>1</v>
      </c>
      <c r="F182" s="249" t="s">
        <v>565</v>
      </c>
      <c r="G182" s="247"/>
      <c r="H182" s="250">
        <v>12.6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162</v>
      </c>
      <c r="AU182" s="256" t="s">
        <v>92</v>
      </c>
      <c r="AV182" s="14" t="s">
        <v>92</v>
      </c>
      <c r="AW182" s="14" t="s">
        <v>32</v>
      </c>
      <c r="AX182" s="14" t="s">
        <v>76</v>
      </c>
      <c r="AY182" s="256" t="s">
        <v>154</v>
      </c>
    </row>
    <row r="183" s="15" customFormat="1">
      <c r="A183" s="15"/>
      <c r="B183" s="257"/>
      <c r="C183" s="258"/>
      <c r="D183" s="237" t="s">
        <v>162</v>
      </c>
      <c r="E183" s="259" t="s">
        <v>1</v>
      </c>
      <c r="F183" s="260" t="s">
        <v>189</v>
      </c>
      <c r="G183" s="258"/>
      <c r="H183" s="261">
        <v>24.460000000000001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162</v>
      </c>
      <c r="AU183" s="267" t="s">
        <v>92</v>
      </c>
      <c r="AV183" s="15" t="s">
        <v>160</v>
      </c>
      <c r="AW183" s="15" t="s">
        <v>32</v>
      </c>
      <c r="AX183" s="15" t="s">
        <v>84</v>
      </c>
      <c r="AY183" s="267" t="s">
        <v>154</v>
      </c>
    </row>
    <row r="184" s="2" customFormat="1" ht="24.15" customHeight="1">
      <c r="A184" s="39"/>
      <c r="B184" s="40"/>
      <c r="C184" s="221" t="s">
        <v>275</v>
      </c>
      <c r="D184" s="221" t="s">
        <v>156</v>
      </c>
      <c r="E184" s="222" t="s">
        <v>231</v>
      </c>
      <c r="F184" s="223" t="s">
        <v>232</v>
      </c>
      <c r="G184" s="224" t="s">
        <v>159</v>
      </c>
      <c r="H184" s="225">
        <v>24.460000000000001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42</v>
      </c>
      <c r="O184" s="92"/>
      <c r="P184" s="231">
        <f>O184*H184</f>
        <v>0</v>
      </c>
      <c r="Q184" s="231">
        <v>9.8999999999999994E-05</v>
      </c>
      <c r="R184" s="231">
        <f>Q184*H184</f>
        <v>0.0024215399999999998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160</v>
      </c>
      <c r="AT184" s="233" t="s">
        <v>156</v>
      </c>
      <c r="AU184" s="233" t="s">
        <v>92</v>
      </c>
      <c r="AY184" s="18" t="s">
        <v>154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92</v>
      </c>
      <c r="BK184" s="234">
        <f>ROUND(I184*H184,2)</f>
        <v>0</v>
      </c>
      <c r="BL184" s="18" t="s">
        <v>160</v>
      </c>
      <c r="BM184" s="233" t="s">
        <v>566</v>
      </c>
    </row>
    <row r="185" s="2" customFormat="1" ht="24.15" customHeight="1">
      <c r="A185" s="39"/>
      <c r="B185" s="40"/>
      <c r="C185" s="268" t="s">
        <v>280</v>
      </c>
      <c r="D185" s="268" t="s">
        <v>234</v>
      </c>
      <c r="E185" s="269" t="s">
        <v>235</v>
      </c>
      <c r="F185" s="270" t="s">
        <v>236</v>
      </c>
      <c r="G185" s="271" t="s">
        <v>159</v>
      </c>
      <c r="H185" s="272">
        <v>28.972999999999999</v>
      </c>
      <c r="I185" s="273"/>
      <c r="J185" s="274">
        <f>ROUND(I185*H185,2)</f>
        <v>0</v>
      </c>
      <c r="K185" s="275"/>
      <c r="L185" s="276"/>
      <c r="M185" s="277" t="s">
        <v>1</v>
      </c>
      <c r="N185" s="278" t="s">
        <v>42</v>
      </c>
      <c r="O185" s="92"/>
      <c r="P185" s="231">
        <f>O185*H185</f>
        <v>0</v>
      </c>
      <c r="Q185" s="231">
        <v>0.00029999999999999997</v>
      </c>
      <c r="R185" s="231">
        <f>Q185*H185</f>
        <v>0.0086918999999999989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197</v>
      </c>
      <c r="AT185" s="233" t="s">
        <v>234</v>
      </c>
      <c r="AU185" s="233" t="s">
        <v>92</v>
      </c>
      <c r="AY185" s="18" t="s">
        <v>154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92</v>
      </c>
      <c r="BK185" s="234">
        <f>ROUND(I185*H185,2)</f>
        <v>0</v>
      </c>
      <c r="BL185" s="18" t="s">
        <v>160</v>
      </c>
      <c r="BM185" s="233" t="s">
        <v>567</v>
      </c>
    </row>
    <row r="186" s="14" customFormat="1">
      <c r="A186" s="14"/>
      <c r="B186" s="246"/>
      <c r="C186" s="247"/>
      <c r="D186" s="237" t="s">
        <v>162</v>
      </c>
      <c r="E186" s="248" t="s">
        <v>1</v>
      </c>
      <c r="F186" s="249" t="s">
        <v>568</v>
      </c>
      <c r="G186" s="247"/>
      <c r="H186" s="250">
        <v>28.972999999999999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162</v>
      </c>
      <c r="AU186" s="256" t="s">
        <v>92</v>
      </c>
      <c r="AV186" s="14" t="s">
        <v>92</v>
      </c>
      <c r="AW186" s="14" t="s">
        <v>32</v>
      </c>
      <c r="AX186" s="14" t="s">
        <v>84</v>
      </c>
      <c r="AY186" s="256" t="s">
        <v>154</v>
      </c>
    </row>
    <row r="187" s="2" customFormat="1" ht="24.15" customHeight="1">
      <c r="A187" s="39"/>
      <c r="B187" s="40"/>
      <c r="C187" s="221" t="s">
        <v>284</v>
      </c>
      <c r="D187" s="221" t="s">
        <v>156</v>
      </c>
      <c r="E187" s="222" t="s">
        <v>240</v>
      </c>
      <c r="F187" s="223" t="s">
        <v>241</v>
      </c>
      <c r="G187" s="224" t="s">
        <v>226</v>
      </c>
      <c r="H187" s="225">
        <v>24.359999999999999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42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160</v>
      </c>
      <c r="AT187" s="233" t="s">
        <v>156</v>
      </c>
      <c r="AU187" s="233" t="s">
        <v>92</v>
      </c>
      <c r="AY187" s="18" t="s">
        <v>154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92</v>
      </c>
      <c r="BK187" s="234">
        <f>ROUND(I187*H187,2)</f>
        <v>0</v>
      </c>
      <c r="BL187" s="18" t="s">
        <v>160</v>
      </c>
      <c r="BM187" s="233" t="s">
        <v>569</v>
      </c>
    </row>
    <row r="188" s="14" customFormat="1">
      <c r="A188" s="14"/>
      <c r="B188" s="246"/>
      <c r="C188" s="247"/>
      <c r="D188" s="237" t="s">
        <v>162</v>
      </c>
      <c r="E188" s="248" t="s">
        <v>1</v>
      </c>
      <c r="F188" s="249" t="s">
        <v>570</v>
      </c>
      <c r="G188" s="247"/>
      <c r="H188" s="250">
        <v>11.859999999999999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162</v>
      </c>
      <c r="AU188" s="256" t="s">
        <v>92</v>
      </c>
      <c r="AV188" s="14" t="s">
        <v>92</v>
      </c>
      <c r="AW188" s="14" t="s">
        <v>32</v>
      </c>
      <c r="AX188" s="14" t="s">
        <v>76</v>
      </c>
      <c r="AY188" s="256" t="s">
        <v>154</v>
      </c>
    </row>
    <row r="189" s="14" customFormat="1">
      <c r="A189" s="14"/>
      <c r="B189" s="246"/>
      <c r="C189" s="247"/>
      <c r="D189" s="237" t="s">
        <v>162</v>
      </c>
      <c r="E189" s="248" t="s">
        <v>1</v>
      </c>
      <c r="F189" s="249" t="s">
        <v>571</v>
      </c>
      <c r="G189" s="247"/>
      <c r="H189" s="250">
        <v>12.5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162</v>
      </c>
      <c r="AU189" s="256" t="s">
        <v>92</v>
      </c>
      <c r="AV189" s="14" t="s">
        <v>92</v>
      </c>
      <c r="AW189" s="14" t="s">
        <v>32</v>
      </c>
      <c r="AX189" s="14" t="s">
        <v>76</v>
      </c>
      <c r="AY189" s="256" t="s">
        <v>154</v>
      </c>
    </row>
    <row r="190" s="15" customFormat="1">
      <c r="A190" s="15"/>
      <c r="B190" s="257"/>
      <c r="C190" s="258"/>
      <c r="D190" s="237" t="s">
        <v>162</v>
      </c>
      <c r="E190" s="259" t="s">
        <v>1</v>
      </c>
      <c r="F190" s="260" t="s">
        <v>189</v>
      </c>
      <c r="G190" s="258"/>
      <c r="H190" s="261">
        <v>24.359999999999999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162</v>
      </c>
      <c r="AU190" s="267" t="s">
        <v>92</v>
      </c>
      <c r="AV190" s="15" t="s">
        <v>160</v>
      </c>
      <c r="AW190" s="15" t="s">
        <v>32</v>
      </c>
      <c r="AX190" s="15" t="s">
        <v>84</v>
      </c>
      <c r="AY190" s="267" t="s">
        <v>154</v>
      </c>
    </row>
    <row r="191" s="2" customFormat="1" ht="16.5" customHeight="1">
      <c r="A191" s="39"/>
      <c r="B191" s="40"/>
      <c r="C191" s="268" t="s">
        <v>288</v>
      </c>
      <c r="D191" s="268" t="s">
        <v>234</v>
      </c>
      <c r="E191" s="269" t="s">
        <v>245</v>
      </c>
      <c r="F191" s="270" t="s">
        <v>246</v>
      </c>
      <c r="G191" s="271" t="s">
        <v>209</v>
      </c>
      <c r="H191" s="272">
        <v>13.154</v>
      </c>
      <c r="I191" s="273"/>
      <c r="J191" s="274">
        <f>ROUND(I191*H191,2)</f>
        <v>0</v>
      </c>
      <c r="K191" s="275"/>
      <c r="L191" s="276"/>
      <c r="M191" s="277" t="s">
        <v>1</v>
      </c>
      <c r="N191" s="278" t="s">
        <v>42</v>
      </c>
      <c r="O191" s="92"/>
      <c r="P191" s="231">
        <f>O191*H191</f>
        <v>0</v>
      </c>
      <c r="Q191" s="231">
        <v>1</v>
      </c>
      <c r="R191" s="231">
        <f>Q191*H191</f>
        <v>13.154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197</v>
      </c>
      <c r="AT191" s="233" t="s">
        <v>234</v>
      </c>
      <c r="AU191" s="233" t="s">
        <v>92</v>
      </c>
      <c r="AY191" s="18" t="s">
        <v>154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92</v>
      </c>
      <c r="BK191" s="234">
        <f>ROUND(I191*H191,2)</f>
        <v>0</v>
      </c>
      <c r="BL191" s="18" t="s">
        <v>160</v>
      </c>
      <c r="BM191" s="233" t="s">
        <v>572</v>
      </c>
    </row>
    <row r="192" s="14" customFormat="1">
      <c r="A192" s="14"/>
      <c r="B192" s="246"/>
      <c r="C192" s="247"/>
      <c r="D192" s="237" t="s">
        <v>162</v>
      </c>
      <c r="E192" s="248" t="s">
        <v>498</v>
      </c>
      <c r="F192" s="249" t="s">
        <v>573</v>
      </c>
      <c r="G192" s="247"/>
      <c r="H192" s="250">
        <v>13.154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162</v>
      </c>
      <c r="AU192" s="256" t="s">
        <v>92</v>
      </c>
      <c r="AV192" s="14" t="s">
        <v>92</v>
      </c>
      <c r="AW192" s="14" t="s">
        <v>32</v>
      </c>
      <c r="AX192" s="14" t="s">
        <v>84</v>
      </c>
      <c r="AY192" s="256" t="s">
        <v>154</v>
      </c>
    </row>
    <row r="193" s="2" customFormat="1" ht="16.5" customHeight="1">
      <c r="A193" s="39"/>
      <c r="B193" s="40"/>
      <c r="C193" s="221" t="s">
        <v>293</v>
      </c>
      <c r="D193" s="221" t="s">
        <v>156</v>
      </c>
      <c r="E193" s="222" t="s">
        <v>574</v>
      </c>
      <c r="F193" s="223" t="s">
        <v>575</v>
      </c>
      <c r="G193" s="224" t="s">
        <v>183</v>
      </c>
      <c r="H193" s="225">
        <v>3.0569999999999999</v>
      </c>
      <c r="I193" s="226"/>
      <c r="J193" s="227">
        <f>ROUND(I193*H193,2)</f>
        <v>0</v>
      </c>
      <c r="K193" s="228"/>
      <c r="L193" s="45"/>
      <c r="M193" s="229" t="s">
        <v>1</v>
      </c>
      <c r="N193" s="230" t="s">
        <v>42</v>
      </c>
      <c r="O193" s="92"/>
      <c r="P193" s="231">
        <f>O193*H193</f>
        <v>0</v>
      </c>
      <c r="Q193" s="231">
        <v>2.3010222040000001</v>
      </c>
      <c r="R193" s="231">
        <f>Q193*H193</f>
        <v>7.0342248776280005</v>
      </c>
      <c r="S193" s="231">
        <v>0</v>
      </c>
      <c r="T193" s="23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3" t="s">
        <v>160</v>
      </c>
      <c r="AT193" s="233" t="s">
        <v>156</v>
      </c>
      <c r="AU193" s="233" t="s">
        <v>92</v>
      </c>
      <c r="AY193" s="18" t="s">
        <v>154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92</v>
      </c>
      <c r="BK193" s="234">
        <f>ROUND(I193*H193,2)</f>
        <v>0</v>
      </c>
      <c r="BL193" s="18" t="s">
        <v>160</v>
      </c>
      <c r="BM193" s="233" t="s">
        <v>576</v>
      </c>
    </row>
    <row r="194" s="13" customFormat="1">
      <c r="A194" s="13"/>
      <c r="B194" s="235"/>
      <c r="C194" s="236"/>
      <c r="D194" s="237" t="s">
        <v>162</v>
      </c>
      <c r="E194" s="238" t="s">
        <v>1</v>
      </c>
      <c r="F194" s="239" t="s">
        <v>577</v>
      </c>
      <c r="G194" s="236"/>
      <c r="H194" s="238" t="s">
        <v>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162</v>
      </c>
      <c r="AU194" s="245" t="s">
        <v>92</v>
      </c>
      <c r="AV194" s="13" t="s">
        <v>84</v>
      </c>
      <c r="AW194" s="13" t="s">
        <v>32</v>
      </c>
      <c r="AX194" s="13" t="s">
        <v>76</v>
      </c>
      <c r="AY194" s="245" t="s">
        <v>154</v>
      </c>
    </row>
    <row r="195" s="14" customFormat="1">
      <c r="A195" s="14"/>
      <c r="B195" s="246"/>
      <c r="C195" s="247"/>
      <c r="D195" s="237" t="s">
        <v>162</v>
      </c>
      <c r="E195" s="248" t="s">
        <v>1</v>
      </c>
      <c r="F195" s="249" t="s">
        <v>578</v>
      </c>
      <c r="G195" s="247"/>
      <c r="H195" s="250">
        <v>0.89700000000000002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162</v>
      </c>
      <c r="AU195" s="256" t="s">
        <v>92</v>
      </c>
      <c r="AV195" s="14" t="s">
        <v>92</v>
      </c>
      <c r="AW195" s="14" t="s">
        <v>32</v>
      </c>
      <c r="AX195" s="14" t="s">
        <v>76</v>
      </c>
      <c r="AY195" s="256" t="s">
        <v>154</v>
      </c>
    </row>
    <row r="196" s="14" customFormat="1">
      <c r="A196" s="14"/>
      <c r="B196" s="246"/>
      <c r="C196" s="247"/>
      <c r="D196" s="237" t="s">
        <v>162</v>
      </c>
      <c r="E196" s="248" t="s">
        <v>1</v>
      </c>
      <c r="F196" s="249" t="s">
        <v>579</v>
      </c>
      <c r="G196" s="247"/>
      <c r="H196" s="250">
        <v>0.35399999999999998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162</v>
      </c>
      <c r="AU196" s="256" t="s">
        <v>92</v>
      </c>
      <c r="AV196" s="14" t="s">
        <v>92</v>
      </c>
      <c r="AW196" s="14" t="s">
        <v>32</v>
      </c>
      <c r="AX196" s="14" t="s">
        <v>76</v>
      </c>
      <c r="AY196" s="256" t="s">
        <v>154</v>
      </c>
    </row>
    <row r="197" s="14" customFormat="1">
      <c r="A197" s="14"/>
      <c r="B197" s="246"/>
      <c r="C197" s="247"/>
      <c r="D197" s="237" t="s">
        <v>162</v>
      </c>
      <c r="E197" s="248" t="s">
        <v>1</v>
      </c>
      <c r="F197" s="249" t="s">
        <v>580</v>
      </c>
      <c r="G197" s="247"/>
      <c r="H197" s="250">
        <v>0.315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162</v>
      </c>
      <c r="AU197" s="256" t="s">
        <v>92</v>
      </c>
      <c r="AV197" s="14" t="s">
        <v>92</v>
      </c>
      <c r="AW197" s="14" t="s">
        <v>32</v>
      </c>
      <c r="AX197" s="14" t="s">
        <v>76</v>
      </c>
      <c r="AY197" s="256" t="s">
        <v>154</v>
      </c>
    </row>
    <row r="198" s="14" customFormat="1">
      <c r="A198" s="14"/>
      <c r="B198" s="246"/>
      <c r="C198" s="247"/>
      <c r="D198" s="237" t="s">
        <v>162</v>
      </c>
      <c r="E198" s="248" t="s">
        <v>1</v>
      </c>
      <c r="F198" s="249" t="s">
        <v>581</v>
      </c>
      <c r="G198" s="247"/>
      <c r="H198" s="250">
        <v>0.35099999999999998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162</v>
      </c>
      <c r="AU198" s="256" t="s">
        <v>92</v>
      </c>
      <c r="AV198" s="14" t="s">
        <v>92</v>
      </c>
      <c r="AW198" s="14" t="s">
        <v>32</v>
      </c>
      <c r="AX198" s="14" t="s">
        <v>76</v>
      </c>
      <c r="AY198" s="256" t="s">
        <v>154</v>
      </c>
    </row>
    <row r="199" s="14" customFormat="1">
      <c r="A199" s="14"/>
      <c r="B199" s="246"/>
      <c r="C199" s="247"/>
      <c r="D199" s="237" t="s">
        <v>162</v>
      </c>
      <c r="E199" s="248" t="s">
        <v>1</v>
      </c>
      <c r="F199" s="249" t="s">
        <v>582</v>
      </c>
      <c r="G199" s="247"/>
      <c r="H199" s="250">
        <v>0.68000000000000005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162</v>
      </c>
      <c r="AU199" s="256" t="s">
        <v>92</v>
      </c>
      <c r="AV199" s="14" t="s">
        <v>92</v>
      </c>
      <c r="AW199" s="14" t="s">
        <v>32</v>
      </c>
      <c r="AX199" s="14" t="s">
        <v>76</v>
      </c>
      <c r="AY199" s="256" t="s">
        <v>154</v>
      </c>
    </row>
    <row r="200" s="14" customFormat="1">
      <c r="A200" s="14"/>
      <c r="B200" s="246"/>
      <c r="C200" s="247"/>
      <c r="D200" s="237" t="s">
        <v>162</v>
      </c>
      <c r="E200" s="248" t="s">
        <v>1</v>
      </c>
      <c r="F200" s="249" t="s">
        <v>583</v>
      </c>
      <c r="G200" s="247"/>
      <c r="H200" s="250">
        <v>0.46000000000000002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162</v>
      </c>
      <c r="AU200" s="256" t="s">
        <v>92</v>
      </c>
      <c r="AV200" s="14" t="s">
        <v>92</v>
      </c>
      <c r="AW200" s="14" t="s">
        <v>32</v>
      </c>
      <c r="AX200" s="14" t="s">
        <v>76</v>
      </c>
      <c r="AY200" s="256" t="s">
        <v>154</v>
      </c>
    </row>
    <row r="201" s="15" customFormat="1">
      <c r="A201" s="15"/>
      <c r="B201" s="257"/>
      <c r="C201" s="258"/>
      <c r="D201" s="237" t="s">
        <v>162</v>
      </c>
      <c r="E201" s="259" t="s">
        <v>1</v>
      </c>
      <c r="F201" s="260" t="s">
        <v>189</v>
      </c>
      <c r="G201" s="258"/>
      <c r="H201" s="261">
        <v>3.0569999999999999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7" t="s">
        <v>162</v>
      </c>
      <c r="AU201" s="267" t="s">
        <v>92</v>
      </c>
      <c r="AV201" s="15" t="s">
        <v>160</v>
      </c>
      <c r="AW201" s="15" t="s">
        <v>32</v>
      </c>
      <c r="AX201" s="15" t="s">
        <v>84</v>
      </c>
      <c r="AY201" s="267" t="s">
        <v>154</v>
      </c>
    </row>
    <row r="202" s="2" customFormat="1" ht="33" customHeight="1">
      <c r="A202" s="39"/>
      <c r="B202" s="40"/>
      <c r="C202" s="221" t="s">
        <v>297</v>
      </c>
      <c r="D202" s="221" t="s">
        <v>156</v>
      </c>
      <c r="E202" s="222" t="s">
        <v>584</v>
      </c>
      <c r="F202" s="223" t="s">
        <v>585</v>
      </c>
      <c r="G202" s="224" t="s">
        <v>159</v>
      </c>
      <c r="H202" s="225">
        <v>12.763999999999999</v>
      </c>
      <c r="I202" s="226"/>
      <c r="J202" s="227">
        <f>ROUND(I202*H202,2)</f>
        <v>0</v>
      </c>
      <c r="K202" s="228"/>
      <c r="L202" s="45"/>
      <c r="M202" s="229" t="s">
        <v>1</v>
      </c>
      <c r="N202" s="230" t="s">
        <v>42</v>
      </c>
      <c r="O202" s="92"/>
      <c r="P202" s="231">
        <f>O202*H202</f>
        <v>0</v>
      </c>
      <c r="Q202" s="231">
        <v>0.73403773999999999</v>
      </c>
      <c r="R202" s="231">
        <f>Q202*H202</f>
        <v>9.3692577133599997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160</v>
      </c>
      <c r="AT202" s="233" t="s">
        <v>156</v>
      </c>
      <c r="AU202" s="233" t="s">
        <v>92</v>
      </c>
      <c r="AY202" s="18" t="s">
        <v>154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92</v>
      </c>
      <c r="BK202" s="234">
        <f>ROUND(I202*H202,2)</f>
        <v>0</v>
      </c>
      <c r="BL202" s="18" t="s">
        <v>160</v>
      </c>
      <c r="BM202" s="233" t="s">
        <v>586</v>
      </c>
    </row>
    <row r="203" s="14" customFormat="1">
      <c r="A203" s="14"/>
      <c r="B203" s="246"/>
      <c r="C203" s="247"/>
      <c r="D203" s="237" t="s">
        <v>162</v>
      </c>
      <c r="E203" s="248" t="s">
        <v>1</v>
      </c>
      <c r="F203" s="249" t="s">
        <v>587</v>
      </c>
      <c r="G203" s="247"/>
      <c r="H203" s="250">
        <v>1.1679999999999999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162</v>
      </c>
      <c r="AU203" s="256" t="s">
        <v>92</v>
      </c>
      <c r="AV203" s="14" t="s">
        <v>92</v>
      </c>
      <c r="AW203" s="14" t="s">
        <v>32</v>
      </c>
      <c r="AX203" s="14" t="s">
        <v>76</v>
      </c>
      <c r="AY203" s="256" t="s">
        <v>154</v>
      </c>
    </row>
    <row r="204" s="14" customFormat="1">
      <c r="A204" s="14"/>
      <c r="B204" s="246"/>
      <c r="C204" s="247"/>
      <c r="D204" s="237" t="s">
        <v>162</v>
      </c>
      <c r="E204" s="248" t="s">
        <v>1</v>
      </c>
      <c r="F204" s="249" t="s">
        <v>588</v>
      </c>
      <c r="G204" s="247"/>
      <c r="H204" s="250">
        <v>0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162</v>
      </c>
      <c r="AU204" s="256" t="s">
        <v>92</v>
      </c>
      <c r="AV204" s="14" t="s">
        <v>92</v>
      </c>
      <c r="AW204" s="14" t="s">
        <v>32</v>
      </c>
      <c r="AX204" s="14" t="s">
        <v>76</v>
      </c>
      <c r="AY204" s="256" t="s">
        <v>154</v>
      </c>
    </row>
    <row r="205" s="14" customFormat="1">
      <c r="A205" s="14"/>
      <c r="B205" s="246"/>
      <c r="C205" s="247"/>
      <c r="D205" s="237" t="s">
        <v>162</v>
      </c>
      <c r="E205" s="248" t="s">
        <v>1</v>
      </c>
      <c r="F205" s="249" t="s">
        <v>589</v>
      </c>
      <c r="G205" s="247"/>
      <c r="H205" s="250">
        <v>2.1499999999999999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162</v>
      </c>
      <c r="AU205" s="256" t="s">
        <v>92</v>
      </c>
      <c r="AV205" s="14" t="s">
        <v>92</v>
      </c>
      <c r="AW205" s="14" t="s">
        <v>32</v>
      </c>
      <c r="AX205" s="14" t="s">
        <v>76</v>
      </c>
      <c r="AY205" s="256" t="s">
        <v>154</v>
      </c>
    </row>
    <row r="206" s="14" customFormat="1">
      <c r="A206" s="14"/>
      <c r="B206" s="246"/>
      <c r="C206" s="247"/>
      <c r="D206" s="237" t="s">
        <v>162</v>
      </c>
      <c r="E206" s="248" t="s">
        <v>1</v>
      </c>
      <c r="F206" s="249" t="s">
        <v>590</v>
      </c>
      <c r="G206" s="247"/>
      <c r="H206" s="250">
        <v>2.633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162</v>
      </c>
      <c r="AU206" s="256" t="s">
        <v>92</v>
      </c>
      <c r="AV206" s="14" t="s">
        <v>92</v>
      </c>
      <c r="AW206" s="14" t="s">
        <v>32</v>
      </c>
      <c r="AX206" s="14" t="s">
        <v>76</v>
      </c>
      <c r="AY206" s="256" t="s">
        <v>154</v>
      </c>
    </row>
    <row r="207" s="14" customFormat="1">
      <c r="A207" s="14"/>
      <c r="B207" s="246"/>
      <c r="C207" s="247"/>
      <c r="D207" s="237" t="s">
        <v>162</v>
      </c>
      <c r="E207" s="248" t="s">
        <v>1</v>
      </c>
      <c r="F207" s="249" t="s">
        <v>591</v>
      </c>
      <c r="G207" s="247"/>
      <c r="H207" s="250">
        <v>6.8129999999999997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162</v>
      </c>
      <c r="AU207" s="256" t="s">
        <v>92</v>
      </c>
      <c r="AV207" s="14" t="s">
        <v>92</v>
      </c>
      <c r="AW207" s="14" t="s">
        <v>32</v>
      </c>
      <c r="AX207" s="14" t="s">
        <v>76</v>
      </c>
      <c r="AY207" s="256" t="s">
        <v>154</v>
      </c>
    </row>
    <row r="208" s="15" customFormat="1">
      <c r="A208" s="15"/>
      <c r="B208" s="257"/>
      <c r="C208" s="258"/>
      <c r="D208" s="237" t="s">
        <v>162</v>
      </c>
      <c r="E208" s="259" t="s">
        <v>493</v>
      </c>
      <c r="F208" s="260" t="s">
        <v>189</v>
      </c>
      <c r="G208" s="258"/>
      <c r="H208" s="261">
        <v>12.763999999999999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162</v>
      </c>
      <c r="AU208" s="267" t="s">
        <v>92</v>
      </c>
      <c r="AV208" s="15" t="s">
        <v>160</v>
      </c>
      <c r="AW208" s="15" t="s">
        <v>32</v>
      </c>
      <c r="AX208" s="15" t="s">
        <v>84</v>
      </c>
      <c r="AY208" s="267" t="s">
        <v>154</v>
      </c>
    </row>
    <row r="209" s="2" customFormat="1" ht="33" customHeight="1">
      <c r="A209" s="39"/>
      <c r="B209" s="40"/>
      <c r="C209" s="221" t="s">
        <v>310</v>
      </c>
      <c r="D209" s="221" t="s">
        <v>156</v>
      </c>
      <c r="E209" s="222" t="s">
        <v>592</v>
      </c>
      <c r="F209" s="223" t="s">
        <v>593</v>
      </c>
      <c r="G209" s="224" t="s">
        <v>159</v>
      </c>
      <c r="H209" s="225">
        <v>37.381999999999998</v>
      </c>
      <c r="I209" s="226"/>
      <c r="J209" s="227">
        <f>ROUND(I209*H209,2)</f>
        <v>0</v>
      </c>
      <c r="K209" s="228"/>
      <c r="L209" s="45"/>
      <c r="M209" s="229" t="s">
        <v>1</v>
      </c>
      <c r="N209" s="230" t="s">
        <v>42</v>
      </c>
      <c r="O209" s="92"/>
      <c r="P209" s="231">
        <f>O209*H209</f>
        <v>0</v>
      </c>
      <c r="Q209" s="231">
        <v>1.23815085</v>
      </c>
      <c r="R209" s="231">
        <f>Q209*H209</f>
        <v>46.284555074700002</v>
      </c>
      <c r="S209" s="231">
        <v>0</v>
      </c>
      <c r="T209" s="23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160</v>
      </c>
      <c r="AT209" s="233" t="s">
        <v>156</v>
      </c>
      <c r="AU209" s="233" t="s">
        <v>92</v>
      </c>
      <c r="AY209" s="18" t="s">
        <v>154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92</v>
      </c>
      <c r="BK209" s="234">
        <f>ROUND(I209*H209,2)</f>
        <v>0</v>
      </c>
      <c r="BL209" s="18" t="s">
        <v>160</v>
      </c>
      <c r="BM209" s="233" t="s">
        <v>594</v>
      </c>
    </row>
    <row r="210" s="14" customFormat="1">
      <c r="A210" s="14"/>
      <c r="B210" s="246"/>
      <c r="C210" s="247"/>
      <c r="D210" s="237" t="s">
        <v>162</v>
      </c>
      <c r="E210" s="248" t="s">
        <v>1</v>
      </c>
      <c r="F210" s="249" t="s">
        <v>595</v>
      </c>
      <c r="G210" s="247"/>
      <c r="H210" s="250">
        <v>10.615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162</v>
      </c>
      <c r="AU210" s="256" t="s">
        <v>92</v>
      </c>
      <c r="AV210" s="14" t="s">
        <v>92</v>
      </c>
      <c r="AW210" s="14" t="s">
        <v>32</v>
      </c>
      <c r="AX210" s="14" t="s">
        <v>76</v>
      </c>
      <c r="AY210" s="256" t="s">
        <v>154</v>
      </c>
    </row>
    <row r="211" s="14" customFormat="1">
      <c r="A211" s="14"/>
      <c r="B211" s="246"/>
      <c r="C211" s="247"/>
      <c r="D211" s="237" t="s">
        <v>162</v>
      </c>
      <c r="E211" s="248" t="s">
        <v>1</v>
      </c>
      <c r="F211" s="249" t="s">
        <v>596</v>
      </c>
      <c r="G211" s="247"/>
      <c r="H211" s="250">
        <v>3.7909999999999999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162</v>
      </c>
      <c r="AU211" s="256" t="s">
        <v>92</v>
      </c>
      <c r="AV211" s="14" t="s">
        <v>92</v>
      </c>
      <c r="AW211" s="14" t="s">
        <v>32</v>
      </c>
      <c r="AX211" s="14" t="s">
        <v>76</v>
      </c>
      <c r="AY211" s="256" t="s">
        <v>154</v>
      </c>
    </row>
    <row r="212" s="14" customFormat="1">
      <c r="A212" s="14"/>
      <c r="B212" s="246"/>
      <c r="C212" s="247"/>
      <c r="D212" s="237" t="s">
        <v>162</v>
      </c>
      <c r="E212" s="248" t="s">
        <v>1</v>
      </c>
      <c r="F212" s="249" t="s">
        <v>597</v>
      </c>
      <c r="G212" s="247"/>
      <c r="H212" s="250">
        <v>3.375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162</v>
      </c>
      <c r="AU212" s="256" t="s">
        <v>92</v>
      </c>
      <c r="AV212" s="14" t="s">
        <v>92</v>
      </c>
      <c r="AW212" s="14" t="s">
        <v>32</v>
      </c>
      <c r="AX212" s="14" t="s">
        <v>76</v>
      </c>
      <c r="AY212" s="256" t="s">
        <v>154</v>
      </c>
    </row>
    <row r="213" s="14" customFormat="1">
      <c r="A213" s="14"/>
      <c r="B213" s="246"/>
      <c r="C213" s="247"/>
      <c r="D213" s="237" t="s">
        <v>162</v>
      </c>
      <c r="E213" s="248" t="s">
        <v>1</v>
      </c>
      <c r="F213" s="249" t="s">
        <v>598</v>
      </c>
      <c r="G213" s="247"/>
      <c r="H213" s="250">
        <v>3.758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162</v>
      </c>
      <c r="AU213" s="256" t="s">
        <v>92</v>
      </c>
      <c r="AV213" s="14" t="s">
        <v>92</v>
      </c>
      <c r="AW213" s="14" t="s">
        <v>32</v>
      </c>
      <c r="AX213" s="14" t="s">
        <v>76</v>
      </c>
      <c r="AY213" s="256" t="s">
        <v>154</v>
      </c>
    </row>
    <row r="214" s="14" customFormat="1">
      <c r="A214" s="14"/>
      <c r="B214" s="246"/>
      <c r="C214" s="247"/>
      <c r="D214" s="237" t="s">
        <v>162</v>
      </c>
      <c r="E214" s="248" t="s">
        <v>1</v>
      </c>
      <c r="F214" s="249" t="s">
        <v>599</v>
      </c>
      <c r="G214" s="247"/>
      <c r="H214" s="250">
        <v>7.2830000000000004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162</v>
      </c>
      <c r="AU214" s="256" t="s">
        <v>92</v>
      </c>
      <c r="AV214" s="14" t="s">
        <v>92</v>
      </c>
      <c r="AW214" s="14" t="s">
        <v>32</v>
      </c>
      <c r="AX214" s="14" t="s">
        <v>76</v>
      </c>
      <c r="AY214" s="256" t="s">
        <v>154</v>
      </c>
    </row>
    <row r="215" s="14" customFormat="1">
      <c r="A215" s="14"/>
      <c r="B215" s="246"/>
      <c r="C215" s="247"/>
      <c r="D215" s="237" t="s">
        <v>162</v>
      </c>
      <c r="E215" s="248" t="s">
        <v>1</v>
      </c>
      <c r="F215" s="249" t="s">
        <v>600</v>
      </c>
      <c r="G215" s="247"/>
      <c r="H215" s="250">
        <v>2.2000000000000002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162</v>
      </c>
      <c r="AU215" s="256" t="s">
        <v>92</v>
      </c>
      <c r="AV215" s="14" t="s">
        <v>92</v>
      </c>
      <c r="AW215" s="14" t="s">
        <v>32</v>
      </c>
      <c r="AX215" s="14" t="s">
        <v>76</v>
      </c>
      <c r="AY215" s="256" t="s">
        <v>154</v>
      </c>
    </row>
    <row r="216" s="14" customFormat="1">
      <c r="A216" s="14"/>
      <c r="B216" s="246"/>
      <c r="C216" s="247"/>
      <c r="D216" s="237" t="s">
        <v>162</v>
      </c>
      <c r="E216" s="248" t="s">
        <v>1</v>
      </c>
      <c r="F216" s="249" t="s">
        <v>601</v>
      </c>
      <c r="G216" s="247"/>
      <c r="H216" s="250">
        <v>3.0750000000000002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162</v>
      </c>
      <c r="AU216" s="256" t="s">
        <v>92</v>
      </c>
      <c r="AV216" s="14" t="s">
        <v>92</v>
      </c>
      <c r="AW216" s="14" t="s">
        <v>32</v>
      </c>
      <c r="AX216" s="14" t="s">
        <v>76</v>
      </c>
      <c r="AY216" s="256" t="s">
        <v>154</v>
      </c>
    </row>
    <row r="217" s="14" customFormat="1">
      <c r="A217" s="14"/>
      <c r="B217" s="246"/>
      <c r="C217" s="247"/>
      <c r="D217" s="237" t="s">
        <v>162</v>
      </c>
      <c r="E217" s="248" t="s">
        <v>1</v>
      </c>
      <c r="F217" s="249" t="s">
        <v>602</v>
      </c>
      <c r="G217" s="247"/>
      <c r="H217" s="250">
        <v>3.2850000000000001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162</v>
      </c>
      <c r="AU217" s="256" t="s">
        <v>92</v>
      </c>
      <c r="AV217" s="14" t="s">
        <v>92</v>
      </c>
      <c r="AW217" s="14" t="s">
        <v>32</v>
      </c>
      <c r="AX217" s="14" t="s">
        <v>76</v>
      </c>
      <c r="AY217" s="256" t="s">
        <v>154</v>
      </c>
    </row>
    <row r="218" s="15" customFormat="1">
      <c r="A218" s="15"/>
      <c r="B218" s="257"/>
      <c r="C218" s="258"/>
      <c r="D218" s="237" t="s">
        <v>162</v>
      </c>
      <c r="E218" s="259" t="s">
        <v>496</v>
      </c>
      <c r="F218" s="260" t="s">
        <v>189</v>
      </c>
      <c r="G218" s="258"/>
      <c r="H218" s="261">
        <v>37.381999999999998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162</v>
      </c>
      <c r="AU218" s="267" t="s">
        <v>92</v>
      </c>
      <c r="AV218" s="15" t="s">
        <v>160</v>
      </c>
      <c r="AW218" s="15" t="s">
        <v>32</v>
      </c>
      <c r="AX218" s="15" t="s">
        <v>84</v>
      </c>
      <c r="AY218" s="267" t="s">
        <v>154</v>
      </c>
    </row>
    <row r="219" s="2" customFormat="1" ht="24.15" customHeight="1">
      <c r="A219" s="39"/>
      <c r="B219" s="40"/>
      <c r="C219" s="221" t="s">
        <v>316</v>
      </c>
      <c r="D219" s="221" t="s">
        <v>156</v>
      </c>
      <c r="E219" s="222" t="s">
        <v>603</v>
      </c>
      <c r="F219" s="223" t="s">
        <v>604</v>
      </c>
      <c r="G219" s="224" t="s">
        <v>183</v>
      </c>
      <c r="H219" s="225">
        <v>17.074999999999999</v>
      </c>
      <c r="I219" s="226"/>
      <c r="J219" s="227">
        <f>ROUND(I219*H219,2)</f>
        <v>0</v>
      </c>
      <c r="K219" s="228"/>
      <c r="L219" s="45"/>
      <c r="M219" s="229" t="s">
        <v>1</v>
      </c>
      <c r="N219" s="230" t="s">
        <v>42</v>
      </c>
      <c r="O219" s="92"/>
      <c r="P219" s="231">
        <f>O219*H219</f>
        <v>0</v>
      </c>
      <c r="Q219" s="231">
        <v>2.4875600000000002</v>
      </c>
      <c r="R219" s="231">
        <f>Q219*H219</f>
        <v>42.475087000000002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160</v>
      </c>
      <c r="AT219" s="233" t="s">
        <v>156</v>
      </c>
      <c r="AU219" s="233" t="s">
        <v>92</v>
      </c>
      <c r="AY219" s="18" t="s">
        <v>154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92</v>
      </c>
      <c r="BK219" s="234">
        <f>ROUND(I219*H219,2)</f>
        <v>0</v>
      </c>
      <c r="BL219" s="18" t="s">
        <v>160</v>
      </c>
      <c r="BM219" s="233" t="s">
        <v>605</v>
      </c>
    </row>
    <row r="220" s="13" customFormat="1">
      <c r="A220" s="13"/>
      <c r="B220" s="235"/>
      <c r="C220" s="236"/>
      <c r="D220" s="237" t="s">
        <v>162</v>
      </c>
      <c r="E220" s="238" t="s">
        <v>1</v>
      </c>
      <c r="F220" s="239" t="s">
        <v>606</v>
      </c>
      <c r="G220" s="236"/>
      <c r="H220" s="238" t="s">
        <v>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162</v>
      </c>
      <c r="AU220" s="245" t="s">
        <v>92</v>
      </c>
      <c r="AV220" s="13" t="s">
        <v>84</v>
      </c>
      <c r="AW220" s="13" t="s">
        <v>32</v>
      </c>
      <c r="AX220" s="13" t="s">
        <v>76</v>
      </c>
      <c r="AY220" s="245" t="s">
        <v>154</v>
      </c>
    </row>
    <row r="221" s="14" customFormat="1">
      <c r="A221" s="14"/>
      <c r="B221" s="246"/>
      <c r="C221" s="247"/>
      <c r="D221" s="237" t="s">
        <v>162</v>
      </c>
      <c r="E221" s="248" t="s">
        <v>1</v>
      </c>
      <c r="F221" s="249" t="s">
        <v>607</v>
      </c>
      <c r="G221" s="247"/>
      <c r="H221" s="250">
        <v>6.5380000000000003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162</v>
      </c>
      <c r="AU221" s="256" t="s">
        <v>92</v>
      </c>
      <c r="AV221" s="14" t="s">
        <v>92</v>
      </c>
      <c r="AW221" s="14" t="s">
        <v>32</v>
      </c>
      <c r="AX221" s="14" t="s">
        <v>76</v>
      </c>
      <c r="AY221" s="256" t="s">
        <v>154</v>
      </c>
    </row>
    <row r="222" s="14" customFormat="1">
      <c r="A222" s="14"/>
      <c r="B222" s="246"/>
      <c r="C222" s="247"/>
      <c r="D222" s="237" t="s">
        <v>162</v>
      </c>
      <c r="E222" s="248" t="s">
        <v>1</v>
      </c>
      <c r="F222" s="249" t="s">
        <v>608</v>
      </c>
      <c r="G222" s="247"/>
      <c r="H222" s="250">
        <v>0.53200000000000003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162</v>
      </c>
      <c r="AU222" s="256" t="s">
        <v>92</v>
      </c>
      <c r="AV222" s="14" t="s">
        <v>92</v>
      </c>
      <c r="AW222" s="14" t="s">
        <v>32</v>
      </c>
      <c r="AX222" s="14" t="s">
        <v>76</v>
      </c>
      <c r="AY222" s="256" t="s">
        <v>154</v>
      </c>
    </row>
    <row r="223" s="14" customFormat="1">
      <c r="A223" s="14"/>
      <c r="B223" s="246"/>
      <c r="C223" s="247"/>
      <c r="D223" s="237" t="s">
        <v>162</v>
      </c>
      <c r="E223" s="248" t="s">
        <v>1</v>
      </c>
      <c r="F223" s="249" t="s">
        <v>609</v>
      </c>
      <c r="G223" s="247"/>
      <c r="H223" s="250">
        <v>1.016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162</v>
      </c>
      <c r="AU223" s="256" t="s">
        <v>92</v>
      </c>
      <c r="AV223" s="14" t="s">
        <v>92</v>
      </c>
      <c r="AW223" s="14" t="s">
        <v>32</v>
      </c>
      <c r="AX223" s="14" t="s">
        <v>76</v>
      </c>
      <c r="AY223" s="256" t="s">
        <v>154</v>
      </c>
    </row>
    <row r="224" s="14" customFormat="1">
      <c r="A224" s="14"/>
      <c r="B224" s="246"/>
      <c r="C224" s="247"/>
      <c r="D224" s="237" t="s">
        <v>162</v>
      </c>
      <c r="E224" s="248" t="s">
        <v>1</v>
      </c>
      <c r="F224" s="249" t="s">
        <v>610</v>
      </c>
      <c r="G224" s="247"/>
      <c r="H224" s="250">
        <v>2.0539999999999998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162</v>
      </c>
      <c r="AU224" s="256" t="s">
        <v>92</v>
      </c>
      <c r="AV224" s="14" t="s">
        <v>92</v>
      </c>
      <c r="AW224" s="14" t="s">
        <v>32</v>
      </c>
      <c r="AX224" s="14" t="s">
        <v>76</v>
      </c>
      <c r="AY224" s="256" t="s">
        <v>154</v>
      </c>
    </row>
    <row r="225" s="14" customFormat="1">
      <c r="A225" s="14"/>
      <c r="B225" s="246"/>
      <c r="C225" s="247"/>
      <c r="D225" s="237" t="s">
        <v>162</v>
      </c>
      <c r="E225" s="248" t="s">
        <v>1</v>
      </c>
      <c r="F225" s="249" t="s">
        <v>611</v>
      </c>
      <c r="G225" s="247"/>
      <c r="H225" s="250">
        <v>2.7759999999999998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162</v>
      </c>
      <c r="AU225" s="256" t="s">
        <v>92</v>
      </c>
      <c r="AV225" s="14" t="s">
        <v>92</v>
      </c>
      <c r="AW225" s="14" t="s">
        <v>32</v>
      </c>
      <c r="AX225" s="14" t="s">
        <v>76</v>
      </c>
      <c r="AY225" s="256" t="s">
        <v>154</v>
      </c>
    </row>
    <row r="226" s="14" customFormat="1">
      <c r="A226" s="14"/>
      <c r="B226" s="246"/>
      <c r="C226" s="247"/>
      <c r="D226" s="237" t="s">
        <v>162</v>
      </c>
      <c r="E226" s="248" t="s">
        <v>1</v>
      </c>
      <c r="F226" s="249" t="s">
        <v>612</v>
      </c>
      <c r="G226" s="247"/>
      <c r="H226" s="250">
        <v>1.4319999999999999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162</v>
      </c>
      <c r="AU226" s="256" t="s">
        <v>92</v>
      </c>
      <c r="AV226" s="14" t="s">
        <v>92</v>
      </c>
      <c r="AW226" s="14" t="s">
        <v>32</v>
      </c>
      <c r="AX226" s="14" t="s">
        <v>76</v>
      </c>
      <c r="AY226" s="256" t="s">
        <v>154</v>
      </c>
    </row>
    <row r="227" s="14" customFormat="1">
      <c r="A227" s="14"/>
      <c r="B227" s="246"/>
      <c r="C227" s="247"/>
      <c r="D227" s="237" t="s">
        <v>162</v>
      </c>
      <c r="E227" s="248" t="s">
        <v>1</v>
      </c>
      <c r="F227" s="249" t="s">
        <v>613</v>
      </c>
      <c r="G227" s="247"/>
      <c r="H227" s="250">
        <v>0.95299999999999996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162</v>
      </c>
      <c r="AU227" s="256" t="s">
        <v>92</v>
      </c>
      <c r="AV227" s="14" t="s">
        <v>92</v>
      </c>
      <c r="AW227" s="14" t="s">
        <v>32</v>
      </c>
      <c r="AX227" s="14" t="s">
        <v>76</v>
      </c>
      <c r="AY227" s="256" t="s">
        <v>154</v>
      </c>
    </row>
    <row r="228" s="14" customFormat="1">
      <c r="A228" s="14"/>
      <c r="B228" s="246"/>
      <c r="C228" s="247"/>
      <c r="D228" s="237" t="s">
        <v>162</v>
      </c>
      <c r="E228" s="248" t="s">
        <v>1</v>
      </c>
      <c r="F228" s="249" t="s">
        <v>614</v>
      </c>
      <c r="G228" s="247"/>
      <c r="H228" s="250">
        <v>1.774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162</v>
      </c>
      <c r="AU228" s="256" t="s">
        <v>92</v>
      </c>
      <c r="AV228" s="14" t="s">
        <v>92</v>
      </c>
      <c r="AW228" s="14" t="s">
        <v>32</v>
      </c>
      <c r="AX228" s="14" t="s">
        <v>76</v>
      </c>
      <c r="AY228" s="256" t="s">
        <v>154</v>
      </c>
    </row>
    <row r="229" s="15" customFormat="1">
      <c r="A229" s="15"/>
      <c r="B229" s="257"/>
      <c r="C229" s="258"/>
      <c r="D229" s="237" t="s">
        <v>162</v>
      </c>
      <c r="E229" s="259" t="s">
        <v>1</v>
      </c>
      <c r="F229" s="260" t="s">
        <v>189</v>
      </c>
      <c r="G229" s="258"/>
      <c r="H229" s="261">
        <v>17.074999999999999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162</v>
      </c>
      <c r="AU229" s="267" t="s">
        <v>92</v>
      </c>
      <c r="AV229" s="15" t="s">
        <v>160</v>
      </c>
      <c r="AW229" s="15" t="s">
        <v>32</v>
      </c>
      <c r="AX229" s="15" t="s">
        <v>84</v>
      </c>
      <c r="AY229" s="267" t="s">
        <v>154</v>
      </c>
    </row>
    <row r="230" s="2" customFormat="1" ht="24.15" customHeight="1">
      <c r="A230" s="39"/>
      <c r="B230" s="40"/>
      <c r="C230" s="221" t="s">
        <v>322</v>
      </c>
      <c r="D230" s="221" t="s">
        <v>156</v>
      </c>
      <c r="E230" s="222" t="s">
        <v>615</v>
      </c>
      <c r="F230" s="223" t="s">
        <v>616</v>
      </c>
      <c r="G230" s="224" t="s">
        <v>209</v>
      </c>
      <c r="H230" s="225">
        <v>2.702</v>
      </c>
      <c r="I230" s="226"/>
      <c r="J230" s="227">
        <f>ROUND(I230*H230,2)</f>
        <v>0</v>
      </c>
      <c r="K230" s="228"/>
      <c r="L230" s="45"/>
      <c r="M230" s="229" t="s">
        <v>1</v>
      </c>
      <c r="N230" s="230" t="s">
        <v>42</v>
      </c>
      <c r="O230" s="92"/>
      <c r="P230" s="231">
        <f>O230*H230</f>
        <v>0</v>
      </c>
      <c r="Q230" s="231">
        <v>1.05940312</v>
      </c>
      <c r="R230" s="231">
        <f>Q230*H230</f>
        <v>2.8625072302399999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160</v>
      </c>
      <c r="AT230" s="233" t="s">
        <v>156</v>
      </c>
      <c r="AU230" s="233" t="s">
        <v>92</v>
      </c>
      <c r="AY230" s="18" t="s">
        <v>154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92</v>
      </c>
      <c r="BK230" s="234">
        <f>ROUND(I230*H230,2)</f>
        <v>0</v>
      </c>
      <c r="BL230" s="18" t="s">
        <v>160</v>
      </c>
      <c r="BM230" s="233" t="s">
        <v>617</v>
      </c>
    </row>
    <row r="231" s="14" customFormat="1">
      <c r="A231" s="14"/>
      <c r="B231" s="246"/>
      <c r="C231" s="247"/>
      <c r="D231" s="237" t="s">
        <v>162</v>
      </c>
      <c r="E231" s="248" t="s">
        <v>1</v>
      </c>
      <c r="F231" s="249" t="s">
        <v>618</v>
      </c>
      <c r="G231" s="247"/>
      <c r="H231" s="250">
        <v>2.702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162</v>
      </c>
      <c r="AU231" s="256" t="s">
        <v>92</v>
      </c>
      <c r="AV231" s="14" t="s">
        <v>92</v>
      </c>
      <c r="AW231" s="14" t="s">
        <v>32</v>
      </c>
      <c r="AX231" s="14" t="s">
        <v>84</v>
      </c>
      <c r="AY231" s="256" t="s">
        <v>154</v>
      </c>
    </row>
    <row r="232" s="12" customFormat="1" ht="22.8" customHeight="1">
      <c r="A232" s="12"/>
      <c r="B232" s="205"/>
      <c r="C232" s="206"/>
      <c r="D232" s="207" t="s">
        <v>75</v>
      </c>
      <c r="E232" s="219" t="s">
        <v>100</v>
      </c>
      <c r="F232" s="219" t="s">
        <v>249</v>
      </c>
      <c r="G232" s="206"/>
      <c r="H232" s="206"/>
      <c r="I232" s="209"/>
      <c r="J232" s="220">
        <f>BK232</f>
        <v>0</v>
      </c>
      <c r="K232" s="206"/>
      <c r="L232" s="211"/>
      <c r="M232" s="212"/>
      <c r="N232" s="213"/>
      <c r="O232" s="213"/>
      <c r="P232" s="214">
        <f>P233</f>
        <v>0</v>
      </c>
      <c r="Q232" s="213"/>
      <c r="R232" s="214">
        <f>R233</f>
        <v>0.29627999999999999</v>
      </c>
      <c r="S232" s="213"/>
      <c r="T232" s="215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6" t="s">
        <v>84</v>
      </c>
      <c r="AT232" s="217" t="s">
        <v>75</v>
      </c>
      <c r="AU232" s="217" t="s">
        <v>84</v>
      </c>
      <c r="AY232" s="216" t="s">
        <v>154</v>
      </c>
      <c r="BK232" s="218">
        <f>BK233</f>
        <v>0</v>
      </c>
    </row>
    <row r="233" s="2" customFormat="1" ht="21.75" customHeight="1">
      <c r="A233" s="39"/>
      <c r="B233" s="40"/>
      <c r="C233" s="221" t="s">
        <v>328</v>
      </c>
      <c r="D233" s="221" t="s">
        <v>156</v>
      </c>
      <c r="E233" s="222" t="s">
        <v>619</v>
      </c>
      <c r="F233" s="223" t="s">
        <v>620</v>
      </c>
      <c r="G233" s="224" t="s">
        <v>319</v>
      </c>
      <c r="H233" s="225">
        <v>9</v>
      </c>
      <c r="I233" s="226"/>
      <c r="J233" s="227">
        <f>ROUND(I233*H233,2)</f>
        <v>0</v>
      </c>
      <c r="K233" s="228"/>
      <c r="L233" s="45"/>
      <c r="M233" s="229" t="s">
        <v>1</v>
      </c>
      <c r="N233" s="230" t="s">
        <v>42</v>
      </c>
      <c r="O233" s="92"/>
      <c r="P233" s="231">
        <f>O233*H233</f>
        <v>0</v>
      </c>
      <c r="Q233" s="231">
        <v>0.032919999999999998</v>
      </c>
      <c r="R233" s="231">
        <f>Q233*H233</f>
        <v>0.29627999999999999</v>
      </c>
      <c r="S233" s="231">
        <v>0</v>
      </c>
      <c r="T233" s="23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3" t="s">
        <v>160</v>
      </c>
      <c r="AT233" s="233" t="s">
        <v>156</v>
      </c>
      <c r="AU233" s="233" t="s">
        <v>92</v>
      </c>
      <c r="AY233" s="18" t="s">
        <v>154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92</v>
      </c>
      <c r="BK233" s="234">
        <f>ROUND(I233*H233,2)</f>
        <v>0</v>
      </c>
      <c r="BL233" s="18" t="s">
        <v>160</v>
      </c>
      <c r="BM233" s="233" t="s">
        <v>621</v>
      </c>
    </row>
    <row r="234" s="12" customFormat="1" ht="22.8" customHeight="1">
      <c r="A234" s="12"/>
      <c r="B234" s="205"/>
      <c r="C234" s="206"/>
      <c r="D234" s="207" t="s">
        <v>75</v>
      </c>
      <c r="E234" s="219" t="s">
        <v>160</v>
      </c>
      <c r="F234" s="219" t="s">
        <v>622</v>
      </c>
      <c r="G234" s="206"/>
      <c r="H234" s="206"/>
      <c r="I234" s="209"/>
      <c r="J234" s="220">
        <f>BK234</f>
        <v>0</v>
      </c>
      <c r="K234" s="206"/>
      <c r="L234" s="211"/>
      <c r="M234" s="212"/>
      <c r="N234" s="213"/>
      <c r="O234" s="213"/>
      <c r="P234" s="214">
        <f>SUM(P235:P243)</f>
        <v>0</v>
      </c>
      <c r="Q234" s="213"/>
      <c r="R234" s="214">
        <f>SUM(R235:R243)</f>
        <v>17.163797537640001</v>
      </c>
      <c r="S234" s="213"/>
      <c r="T234" s="215">
        <f>SUM(T235:T243)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6" t="s">
        <v>84</v>
      </c>
      <c r="AT234" s="217" t="s">
        <v>75</v>
      </c>
      <c r="AU234" s="217" t="s">
        <v>84</v>
      </c>
      <c r="AY234" s="216" t="s">
        <v>154</v>
      </c>
      <c r="BK234" s="218">
        <f>SUM(BK235:BK243)</f>
        <v>0</v>
      </c>
    </row>
    <row r="235" s="2" customFormat="1" ht="21.75" customHeight="1">
      <c r="A235" s="39"/>
      <c r="B235" s="40"/>
      <c r="C235" s="221" t="s">
        <v>333</v>
      </c>
      <c r="D235" s="221" t="s">
        <v>156</v>
      </c>
      <c r="E235" s="222" t="s">
        <v>623</v>
      </c>
      <c r="F235" s="223" t="s">
        <v>624</v>
      </c>
      <c r="G235" s="224" t="s">
        <v>183</v>
      </c>
      <c r="H235" s="225">
        <v>3.8999999999999999</v>
      </c>
      <c r="I235" s="226"/>
      <c r="J235" s="227">
        <f>ROUND(I235*H235,2)</f>
        <v>0</v>
      </c>
      <c r="K235" s="228"/>
      <c r="L235" s="45"/>
      <c r="M235" s="229" t="s">
        <v>1</v>
      </c>
      <c r="N235" s="230" t="s">
        <v>42</v>
      </c>
      <c r="O235" s="92"/>
      <c r="P235" s="231">
        <f>O235*H235</f>
        <v>0</v>
      </c>
      <c r="Q235" s="231">
        <v>2.50194574</v>
      </c>
      <c r="R235" s="231">
        <f>Q235*H235</f>
        <v>9.7575883860000001</v>
      </c>
      <c r="S235" s="231">
        <v>0</v>
      </c>
      <c r="T235" s="23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3" t="s">
        <v>160</v>
      </c>
      <c r="AT235" s="233" t="s">
        <v>156</v>
      </c>
      <c r="AU235" s="233" t="s">
        <v>92</v>
      </c>
      <c r="AY235" s="18" t="s">
        <v>154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8" t="s">
        <v>92</v>
      </c>
      <c r="BK235" s="234">
        <f>ROUND(I235*H235,2)</f>
        <v>0</v>
      </c>
      <c r="BL235" s="18" t="s">
        <v>160</v>
      </c>
      <c r="BM235" s="233" t="s">
        <v>625</v>
      </c>
    </row>
    <row r="236" s="13" customFormat="1">
      <c r="A236" s="13"/>
      <c r="B236" s="235"/>
      <c r="C236" s="236"/>
      <c r="D236" s="237" t="s">
        <v>162</v>
      </c>
      <c r="E236" s="238" t="s">
        <v>1</v>
      </c>
      <c r="F236" s="239" t="s">
        <v>626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162</v>
      </c>
      <c r="AU236" s="245" t="s">
        <v>92</v>
      </c>
      <c r="AV236" s="13" t="s">
        <v>84</v>
      </c>
      <c r="AW236" s="13" t="s">
        <v>32</v>
      </c>
      <c r="AX236" s="13" t="s">
        <v>76</v>
      </c>
      <c r="AY236" s="245" t="s">
        <v>154</v>
      </c>
    </row>
    <row r="237" s="14" customFormat="1">
      <c r="A237" s="14"/>
      <c r="B237" s="246"/>
      <c r="C237" s="247"/>
      <c r="D237" s="237" t="s">
        <v>162</v>
      </c>
      <c r="E237" s="248" t="s">
        <v>1</v>
      </c>
      <c r="F237" s="249" t="s">
        <v>627</v>
      </c>
      <c r="G237" s="247"/>
      <c r="H237" s="250">
        <v>3.8999999999999999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162</v>
      </c>
      <c r="AU237" s="256" t="s">
        <v>92</v>
      </c>
      <c r="AV237" s="14" t="s">
        <v>92</v>
      </c>
      <c r="AW237" s="14" t="s">
        <v>32</v>
      </c>
      <c r="AX237" s="14" t="s">
        <v>84</v>
      </c>
      <c r="AY237" s="256" t="s">
        <v>154</v>
      </c>
    </row>
    <row r="238" s="2" customFormat="1" ht="24.15" customHeight="1">
      <c r="A238" s="39"/>
      <c r="B238" s="40"/>
      <c r="C238" s="221" t="s">
        <v>342</v>
      </c>
      <c r="D238" s="221" t="s">
        <v>156</v>
      </c>
      <c r="E238" s="222" t="s">
        <v>628</v>
      </c>
      <c r="F238" s="223" t="s">
        <v>629</v>
      </c>
      <c r="G238" s="224" t="s">
        <v>209</v>
      </c>
      <c r="H238" s="225">
        <v>0.10000000000000001</v>
      </c>
      <c r="I238" s="226"/>
      <c r="J238" s="227">
        <f>ROUND(I238*H238,2)</f>
        <v>0</v>
      </c>
      <c r="K238" s="228"/>
      <c r="L238" s="45"/>
      <c r="M238" s="229" t="s">
        <v>1</v>
      </c>
      <c r="N238" s="230" t="s">
        <v>42</v>
      </c>
      <c r="O238" s="92"/>
      <c r="P238" s="231">
        <f>O238*H238</f>
        <v>0</v>
      </c>
      <c r="Q238" s="231">
        <v>1.0492724</v>
      </c>
      <c r="R238" s="231">
        <f>Q238*H238</f>
        <v>0.10492724000000001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160</v>
      </c>
      <c r="AT238" s="233" t="s">
        <v>156</v>
      </c>
      <c r="AU238" s="233" t="s">
        <v>92</v>
      </c>
      <c r="AY238" s="18" t="s">
        <v>154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92</v>
      </c>
      <c r="BK238" s="234">
        <f>ROUND(I238*H238,2)</f>
        <v>0</v>
      </c>
      <c r="BL238" s="18" t="s">
        <v>160</v>
      </c>
      <c r="BM238" s="233" t="s">
        <v>630</v>
      </c>
    </row>
    <row r="239" s="2" customFormat="1" ht="24.15" customHeight="1">
      <c r="A239" s="39"/>
      <c r="B239" s="40"/>
      <c r="C239" s="221" t="s">
        <v>350</v>
      </c>
      <c r="D239" s="221" t="s">
        <v>156</v>
      </c>
      <c r="E239" s="222" t="s">
        <v>631</v>
      </c>
      <c r="F239" s="223" t="s">
        <v>632</v>
      </c>
      <c r="G239" s="224" t="s">
        <v>159</v>
      </c>
      <c r="H239" s="225">
        <v>3</v>
      </c>
      <c r="I239" s="226"/>
      <c r="J239" s="227">
        <f>ROUND(I239*H239,2)</f>
        <v>0</v>
      </c>
      <c r="K239" s="228"/>
      <c r="L239" s="45"/>
      <c r="M239" s="229" t="s">
        <v>1</v>
      </c>
      <c r="N239" s="230" t="s">
        <v>42</v>
      </c>
      <c r="O239" s="92"/>
      <c r="P239" s="231">
        <f>O239*H239</f>
        <v>0</v>
      </c>
      <c r="Q239" s="231">
        <v>0.012958216</v>
      </c>
      <c r="R239" s="231">
        <f>Q239*H239</f>
        <v>0.038874647999999998</v>
      </c>
      <c r="S239" s="231">
        <v>0</v>
      </c>
      <c r="T239" s="23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3" t="s">
        <v>160</v>
      </c>
      <c r="AT239" s="233" t="s">
        <v>156</v>
      </c>
      <c r="AU239" s="233" t="s">
        <v>92</v>
      </c>
      <c r="AY239" s="18" t="s">
        <v>154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8" t="s">
        <v>92</v>
      </c>
      <c r="BK239" s="234">
        <f>ROUND(I239*H239,2)</f>
        <v>0</v>
      </c>
      <c r="BL239" s="18" t="s">
        <v>160</v>
      </c>
      <c r="BM239" s="233" t="s">
        <v>633</v>
      </c>
    </row>
    <row r="240" s="2" customFormat="1" ht="24.15" customHeight="1">
      <c r="A240" s="39"/>
      <c r="B240" s="40"/>
      <c r="C240" s="221" t="s">
        <v>357</v>
      </c>
      <c r="D240" s="221" t="s">
        <v>156</v>
      </c>
      <c r="E240" s="222" t="s">
        <v>634</v>
      </c>
      <c r="F240" s="223" t="s">
        <v>635</v>
      </c>
      <c r="G240" s="224" t="s">
        <v>159</v>
      </c>
      <c r="H240" s="225">
        <v>3</v>
      </c>
      <c r="I240" s="226"/>
      <c r="J240" s="227">
        <f>ROUND(I240*H240,2)</f>
        <v>0</v>
      </c>
      <c r="K240" s="228"/>
      <c r="L240" s="45"/>
      <c r="M240" s="229" t="s">
        <v>1</v>
      </c>
      <c r="N240" s="230" t="s">
        <v>42</v>
      </c>
      <c r="O240" s="92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3" t="s">
        <v>160</v>
      </c>
      <c r="AT240" s="233" t="s">
        <v>156</v>
      </c>
      <c r="AU240" s="233" t="s">
        <v>92</v>
      </c>
      <c r="AY240" s="18" t="s">
        <v>154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92</v>
      </c>
      <c r="BK240" s="234">
        <f>ROUND(I240*H240,2)</f>
        <v>0</v>
      </c>
      <c r="BL240" s="18" t="s">
        <v>160</v>
      </c>
      <c r="BM240" s="233" t="s">
        <v>636</v>
      </c>
    </row>
    <row r="241" s="2" customFormat="1" ht="24.15" customHeight="1">
      <c r="A241" s="39"/>
      <c r="B241" s="40"/>
      <c r="C241" s="221" t="s">
        <v>361</v>
      </c>
      <c r="D241" s="221" t="s">
        <v>156</v>
      </c>
      <c r="E241" s="222" t="s">
        <v>637</v>
      </c>
      <c r="F241" s="223" t="s">
        <v>638</v>
      </c>
      <c r="G241" s="224" t="s">
        <v>226</v>
      </c>
      <c r="H241" s="225">
        <v>17.274999999999999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42</v>
      </c>
      <c r="O241" s="92"/>
      <c r="P241" s="231">
        <f>O241*H241</f>
        <v>0</v>
      </c>
      <c r="Q241" s="231">
        <v>0.42039984159999999</v>
      </c>
      <c r="R241" s="231">
        <f>Q241*H241</f>
        <v>7.2624072636399992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160</v>
      </c>
      <c r="AT241" s="233" t="s">
        <v>156</v>
      </c>
      <c r="AU241" s="233" t="s">
        <v>92</v>
      </c>
      <c r="AY241" s="18" t="s">
        <v>154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92</v>
      </c>
      <c r="BK241" s="234">
        <f>ROUND(I241*H241,2)</f>
        <v>0</v>
      </c>
      <c r="BL241" s="18" t="s">
        <v>160</v>
      </c>
      <c r="BM241" s="233" t="s">
        <v>639</v>
      </c>
    </row>
    <row r="242" s="13" customFormat="1">
      <c r="A242" s="13"/>
      <c r="B242" s="235"/>
      <c r="C242" s="236"/>
      <c r="D242" s="237" t="s">
        <v>162</v>
      </c>
      <c r="E242" s="238" t="s">
        <v>1</v>
      </c>
      <c r="F242" s="239" t="s">
        <v>640</v>
      </c>
      <c r="G242" s="236"/>
      <c r="H242" s="238" t="s">
        <v>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162</v>
      </c>
      <c r="AU242" s="245" t="s">
        <v>92</v>
      </c>
      <c r="AV242" s="13" t="s">
        <v>84</v>
      </c>
      <c r="AW242" s="13" t="s">
        <v>32</v>
      </c>
      <c r="AX242" s="13" t="s">
        <v>76</v>
      </c>
      <c r="AY242" s="245" t="s">
        <v>154</v>
      </c>
    </row>
    <row r="243" s="14" customFormat="1">
      <c r="A243" s="14"/>
      <c r="B243" s="246"/>
      <c r="C243" s="247"/>
      <c r="D243" s="237" t="s">
        <v>162</v>
      </c>
      <c r="E243" s="248" t="s">
        <v>1</v>
      </c>
      <c r="F243" s="249" t="s">
        <v>641</v>
      </c>
      <c r="G243" s="247"/>
      <c r="H243" s="250">
        <v>17.274999999999999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162</v>
      </c>
      <c r="AU243" s="256" t="s">
        <v>92</v>
      </c>
      <c r="AV243" s="14" t="s">
        <v>92</v>
      </c>
      <c r="AW243" s="14" t="s">
        <v>32</v>
      </c>
      <c r="AX243" s="14" t="s">
        <v>84</v>
      </c>
      <c r="AY243" s="256" t="s">
        <v>154</v>
      </c>
    </row>
    <row r="244" s="12" customFormat="1" ht="22.8" customHeight="1">
      <c r="A244" s="12"/>
      <c r="B244" s="205"/>
      <c r="C244" s="206"/>
      <c r="D244" s="207" t="s">
        <v>75</v>
      </c>
      <c r="E244" s="219" t="s">
        <v>180</v>
      </c>
      <c r="F244" s="219" t="s">
        <v>642</v>
      </c>
      <c r="G244" s="206"/>
      <c r="H244" s="206"/>
      <c r="I244" s="209"/>
      <c r="J244" s="220">
        <f>BK244</f>
        <v>0</v>
      </c>
      <c r="K244" s="206"/>
      <c r="L244" s="211"/>
      <c r="M244" s="212"/>
      <c r="N244" s="213"/>
      <c r="O244" s="213"/>
      <c r="P244" s="214">
        <f>SUM(P245:P261)</f>
        <v>0</v>
      </c>
      <c r="Q244" s="213"/>
      <c r="R244" s="214">
        <f>SUM(R245:R261)</f>
        <v>15.278391635200002</v>
      </c>
      <c r="S244" s="213"/>
      <c r="T244" s="215">
        <f>SUM(T245:T261)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6" t="s">
        <v>84</v>
      </c>
      <c r="AT244" s="217" t="s">
        <v>75</v>
      </c>
      <c r="AU244" s="217" t="s">
        <v>84</v>
      </c>
      <c r="AY244" s="216" t="s">
        <v>154</v>
      </c>
      <c r="BK244" s="218">
        <f>SUM(BK245:BK261)</f>
        <v>0</v>
      </c>
    </row>
    <row r="245" s="2" customFormat="1" ht="24.15" customHeight="1">
      <c r="A245" s="39"/>
      <c r="B245" s="40"/>
      <c r="C245" s="221" t="s">
        <v>365</v>
      </c>
      <c r="D245" s="221" t="s">
        <v>156</v>
      </c>
      <c r="E245" s="222" t="s">
        <v>643</v>
      </c>
      <c r="F245" s="223" t="s">
        <v>644</v>
      </c>
      <c r="G245" s="224" t="s">
        <v>159</v>
      </c>
      <c r="H245" s="225">
        <v>3.036</v>
      </c>
      <c r="I245" s="226"/>
      <c r="J245" s="227">
        <f>ROUND(I245*H245,2)</f>
        <v>0</v>
      </c>
      <c r="K245" s="228"/>
      <c r="L245" s="45"/>
      <c r="M245" s="229" t="s">
        <v>1</v>
      </c>
      <c r="N245" s="230" t="s">
        <v>42</v>
      </c>
      <c r="O245" s="92"/>
      <c r="P245" s="231">
        <f>O245*H245</f>
        <v>0</v>
      </c>
      <c r="Q245" s="231">
        <v>0.091999999999999998</v>
      </c>
      <c r="R245" s="231">
        <f>Q245*H245</f>
        <v>0.279312</v>
      </c>
      <c r="S245" s="231">
        <v>0</v>
      </c>
      <c r="T245" s="23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3" t="s">
        <v>160</v>
      </c>
      <c r="AT245" s="233" t="s">
        <v>156</v>
      </c>
      <c r="AU245" s="233" t="s">
        <v>92</v>
      </c>
      <c r="AY245" s="18" t="s">
        <v>154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8" t="s">
        <v>92</v>
      </c>
      <c r="BK245" s="234">
        <f>ROUND(I245*H245,2)</f>
        <v>0</v>
      </c>
      <c r="BL245" s="18" t="s">
        <v>160</v>
      </c>
      <c r="BM245" s="233" t="s">
        <v>645</v>
      </c>
    </row>
    <row r="246" s="13" customFormat="1">
      <c r="A246" s="13"/>
      <c r="B246" s="235"/>
      <c r="C246" s="236"/>
      <c r="D246" s="237" t="s">
        <v>162</v>
      </c>
      <c r="E246" s="238" t="s">
        <v>1</v>
      </c>
      <c r="F246" s="239" t="s">
        <v>646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162</v>
      </c>
      <c r="AU246" s="245" t="s">
        <v>92</v>
      </c>
      <c r="AV246" s="13" t="s">
        <v>84</v>
      </c>
      <c r="AW246" s="13" t="s">
        <v>32</v>
      </c>
      <c r="AX246" s="13" t="s">
        <v>76</v>
      </c>
      <c r="AY246" s="245" t="s">
        <v>154</v>
      </c>
    </row>
    <row r="247" s="14" customFormat="1">
      <c r="A247" s="14"/>
      <c r="B247" s="246"/>
      <c r="C247" s="247"/>
      <c r="D247" s="237" t="s">
        <v>162</v>
      </c>
      <c r="E247" s="248" t="s">
        <v>1</v>
      </c>
      <c r="F247" s="249" t="s">
        <v>488</v>
      </c>
      <c r="G247" s="247"/>
      <c r="H247" s="250">
        <v>3.036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162</v>
      </c>
      <c r="AU247" s="256" t="s">
        <v>92</v>
      </c>
      <c r="AV247" s="14" t="s">
        <v>92</v>
      </c>
      <c r="AW247" s="14" t="s">
        <v>32</v>
      </c>
      <c r="AX247" s="14" t="s">
        <v>84</v>
      </c>
      <c r="AY247" s="256" t="s">
        <v>154</v>
      </c>
    </row>
    <row r="248" s="2" customFormat="1" ht="24.15" customHeight="1">
      <c r="A248" s="39"/>
      <c r="B248" s="40"/>
      <c r="C248" s="221" t="s">
        <v>370</v>
      </c>
      <c r="D248" s="221" t="s">
        <v>156</v>
      </c>
      <c r="E248" s="222" t="s">
        <v>647</v>
      </c>
      <c r="F248" s="223" t="s">
        <v>648</v>
      </c>
      <c r="G248" s="224" t="s">
        <v>159</v>
      </c>
      <c r="H248" s="225">
        <v>19.707999999999998</v>
      </c>
      <c r="I248" s="226"/>
      <c r="J248" s="227">
        <f>ROUND(I248*H248,2)</f>
        <v>0</v>
      </c>
      <c r="K248" s="228"/>
      <c r="L248" s="45"/>
      <c r="M248" s="229" t="s">
        <v>1</v>
      </c>
      <c r="N248" s="230" t="s">
        <v>42</v>
      </c>
      <c r="O248" s="92"/>
      <c r="P248" s="231">
        <f>O248*H248</f>
        <v>0</v>
      </c>
      <c r="Q248" s="231">
        <v>0.106</v>
      </c>
      <c r="R248" s="231">
        <f>Q248*H248</f>
        <v>2.0890479999999996</v>
      </c>
      <c r="S248" s="231">
        <v>0</v>
      </c>
      <c r="T248" s="23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3" t="s">
        <v>160</v>
      </c>
      <c r="AT248" s="233" t="s">
        <v>156</v>
      </c>
      <c r="AU248" s="233" t="s">
        <v>92</v>
      </c>
      <c r="AY248" s="18" t="s">
        <v>154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8" t="s">
        <v>92</v>
      </c>
      <c r="BK248" s="234">
        <f>ROUND(I248*H248,2)</f>
        <v>0</v>
      </c>
      <c r="BL248" s="18" t="s">
        <v>160</v>
      </c>
      <c r="BM248" s="233" t="s">
        <v>649</v>
      </c>
    </row>
    <row r="249" s="14" customFormat="1">
      <c r="A249" s="14"/>
      <c r="B249" s="246"/>
      <c r="C249" s="247"/>
      <c r="D249" s="237" t="s">
        <v>162</v>
      </c>
      <c r="E249" s="248" t="s">
        <v>1</v>
      </c>
      <c r="F249" s="249" t="s">
        <v>650</v>
      </c>
      <c r="G249" s="247"/>
      <c r="H249" s="250">
        <v>19.707999999999998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162</v>
      </c>
      <c r="AU249" s="256" t="s">
        <v>92</v>
      </c>
      <c r="AV249" s="14" t="s">
        <v>92</v>
      </c>
      <c r="AW249" s="14" t="s">
        <v>32</v>
      </c>
      <c r="AX249" s="14" t="s">
        <v>84</v>
      </c>
      <c r="AY249" s="256" t="s">
        <v>154</v>
      </c>
    </row>
    <row r="250" s="2" customFormat="1" ht="24.15" customHeight="1">
      <c r="A250" s="39"/>
      <c r="B250" s="40"/>
      <c r="C250" s="221" t="s">
        <v>374</v>
      </c>
      <c r="D250" s="221" t="s">
        <v>156</v>
      </c>
      <c r="E250" s="222" t="s">
        <v>651</v>
      </c>
      <c r="F250" s="223" t="s">
        <v>652</v>
      </c>
      <c r="G250" s="224" t="s">
        <v>159</v>
      </c>
      <c r="H250" s="225">
        <v>10.481999999999999</v>
      </c>
      <c r="I250" s="226"/>
      <c r="J250" s="227">
        <f>ROUND(I250*H250,2)</f>
        <v>0</v>
      </c>
      <c r="K250" s="228"/>
      <c r="L250" s="45"/>
      <c r="M250" s="229" t="s">
        <v>1</v>
      </c>
      <c r="N250" s="230" t="s">
        <v>42</v>
      </c>
      <c r="O250" s="92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160</v>
      </c>
      <c r="AT250" s="233" t="s">
        <v>156</v>
      </c>
      <c r="AU250" s="233" t="s">
        <v>92</v>
      </c>
      <c r="AY250" s="18" t="s">
        <v>154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92</v>
      </c>
      <c r="BK250" s="234">
        <f>ROUND(I250*H250,2)</f>
        <v>0</v>
      </c>
      <c r="BL250" s="18" t="s">
        <v>160</v>
      </c>
      <c r="BM250" s="233" t="s">
        <v>653</v>
      </c>
    </row>
    <row r="251" s="14" customFormat="1">
      <c r="A251" s="14"/>
      <c r="B251" s="246"/>
      <c r="C251" s="247"/>
      <c r="D251" s="237" t="s">
        <v>162</v>
      </c>
      <c r="E251" s="248" t="s">
        <v>1</v>
      </c>
      <c r="F251" s="249" t="s">
        <v>482</v>
      </c>
      <c r="G251" s="247"/>
      <c r="H251" s="250">
        <v>10.481999999999999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162</v>
      </c>
      <c r="AU251" s="256" t="s">
        <v>92</v>
      </c>
      <c r="AV251" s="14" t="s">
        <v>92</v>
      </c>
      <c r="AW251" s="14" t="s">
        <v>32</v>
      </c>
      <c r="AX251" s="14" t="s">
        <v>84</v>
      </c>
      <c r="AY251" s="256" t="s">
        <v>154</v>
      </c>
    </row>
    <row r="252" s="2" customFormat="1" ht="24.15" customHeight="1">
      <c r="A252" s="39"/>
      <c r="B252" s="40"/>
      <c r="C252" s="221" t="s">
        <v>380</v>
      </c>
      <c r="D252" s="221" t="s">
        <v>156</v>
      </c>
      <c r="E252" s="222" t="s">
        <v>654</v>
      </c>
      <c r="F252" s="223" t="s">
        <v>655</v>
      </c>
      <c r="G252" s="224" t="s">
        <v>159</v>
      </c>
      <c r="H252" s="225">
        <v>19.707999999999998</v>
      </c>
      <c r="I252" s="226"/>
      <c r="J252" s="227">
        <f>ROUND(I252*H252,2)</f>
        <v>0</v>
      </c>
      <c r="K252" s="228"/>
      <c r="L252" s="45"/>
      <c r="M252" s="229" t="s">
        <v>1</v>
      </c>
      <c r="N252" s="230" t="s">
        <v>42</v>
      </c>
      <c r="O252" s="92"/>
      <c r="P252" s="231">
        <f>O252*H252</f>
        <v>0</v>
      </c>
      <c r="Q252" s="231">
        <v>0.39600000000000002</v>
      </c>
      <c r="R252" s="231">
        <f>Q252*H252</f>
        <v>7.8043679999999993</v>
      </c>
      <c r="S252" s="231">
        <v>0</v>
      </c>
      <c r="T252" s="23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3" t="s">
        <v>160</v>
      </c>
      <c r="AT252" s="233" t="s">
        <v>156</v>
      </c>
      <c r="AU252" s="233" t="s">
        <v>92</v>
      </c>
      <c r="AY252" s="18" t="s">
        <v>154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8" t="s">
        <v>92</v>
      </c>
      <c r="BK252" s="234">
        <f>ROUND(I252*H252,2)</f>
        <v>0</v>
      </c>
      <c r="BL252" s="18" t="s">
        <v>160</v>
      </c>
      <c r="BM252" s="233" t="s">
        <v>656</v>
      </c>
    </row>
    <row r="253" s="14" customFormat="1">
      <c r="A253" s="14"/>
      <c r="B253" s="246"/>
      <c r="C253" s="247"/>
      <c r="D253" s="237" t="s">
        <v>162</v>
      </c>
      <c r="E253" s="248" t="s">
        <v>1</v>
      </c>
      <c r="F253" s="249" t="s">
        <v>650</v>
      </c>
      <c r="G253" s="247"/>
      <c r="H253" s="250">
        <v>19.707999999999998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162</v>
      </c>
      <c r="AU253" s="256" t="s">
        <v>92</v>
      </c>
      <c r="AV253" s="14" t="s">
        <v>92</v>
      </c>
      <c r="AW253" s="14" t="s">
        <v>32</v>
      </c>
      <c r="AX253" s="14" t="s">
        <v>84</v>
      </c>
      <c r="AY253" s="256" t="s">
        <v>154</v>
      </c>
    </row>
    <row r="254" s="2" customFormat="1" ht="16.5" customHeight="1">
      <c r="A254" s="39"/>
      <c r="B254" s="40"/>
      <c r="C254" s="221" t="s">
        <v>388</v>
      </c>
      <c r="D254" s="221" t="s">
        <v>156</v>
      </c>
      <c r="E254" s="222" t="s">
        <v>657</v>
      </c>
      <c r="F254" s="223" t="s">
        <v>658</v>
      </c>
      <c r="G254" s="224" t="s">
        <v>159</v>
      </c>
      <c r="H254" s="225">
        <v>3.036</v>
      </c>
      <c r="I254" s="226"/>
      <c r="J254" s="227">
        <f>ROUND(I254*H254,2)</f>
        <v>0</v>
      </c>
      <c r="K254" s="228"/>
      <c r="L254" s="45"/>
      <c r="M254" s="229" t="s">
        <v>1</v>
      </c>
      <c r="N254" s="230" t="s">
        <v>42</v>
      </c>
      <c r="O254" s="92"/>
      <c r="P254" s="231">
        <f>O254*H254</f>
        <v>0</v>
      </c>
      <c r="Q254" s="231">
        <v>0.19628319999999999</v>
      </c>
      <c r="R254" s="231">
        <f>Q254*H254</f>
        <v>0.59591579519999993</v>
      </c>
      <c r="S254" s="231">
        <v>0</v>
      </c>
      <c r="T254" s="23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160</v>
      </c>
      <c r="AT254" s="233" t="s">
        <v>156</v>
      </c>
      <c r="AU254" s="233" t="s">
        <v>92</v>
      </c>
      <c r="AY254" s="18" t="s">
        <v>154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92</v>
      </c>
      <c r="BK254" s="234">
        <f>ROUND(I254*H254,2)</f>
        <v>0</v>
      </c>
      <c r="BL254" s="18" t="s">
        <v>160</v>
      </c>
      <c r="BM254" s="233" t="s">
        <v>659</v>
      </c>
    </row>
    <row r="255" s="13" customFormat="1">
      <c r="A255" s="13"/>
      <c r="B255" s="235"/>
      <c r="C255" s="236"/>
      <c r="D255" s="237" t="s">
        <v>162</v>
      </c>
      <c r="E255" s="238" t="s">
        <v>1</v>
      </c>
      <c r="F255" s="239" t="s">
        <v>489</v>
      </c>
      <c r="G255" s="236"/>
      <c r="H255" s="238" t="s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162</v>
      </c>
      <c r="AU255" s="245" t="s">
        <v>92</v>
      </c>
      <c r="AV255" s="13" t="s">
        <v>84</v>
      </c>
      <c r="AW255" s="13" t="s">
        <v>32</v>
      </c>
      <c r="AX255" s="13" t="s">
        <v>76</v>
      </c>
      <c r="AY255" s="245" t="s">
        <v>154</v>
      </c>
    </row>
    <row r="256" s="14" customFormat="1">
      <c r="A256" s="14"/>
      <c r="B256" s="246"/>
      <c r="C256" s="247"/>
      <c r="D256" s="237" t="s">
        <v>162</v>
      </c>
      <c r="E256" s="248" t="s">
        <v>488</v>
      </c>
      <c r="F256" s="249" t="s">
        <v>660</v>
      </c>
      <c r="G256" s="247"/>
      <c r="H256" s="250">
        <v>3.036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162</v>
      </c>
      <c r="AU256" s="256" t="s">
        <v>92</v>
      </c>
      <c r="AV256" s="14" t="s">
        <v>92</v>
      </c>
      <c r="AW256" s="14" t="s">
        <v>32</v>
      </c>
      <c r="AX256" s="14" t="s">
        <v>84</v>
      </c>
      <c r="AY256" s="256" t="s">
        <v>154</v>
      </c>
    </row>
    <row r="257" s="2" customFormat="1" ht="24.15" customHeight="1">
      <c r="A257" s="39"/>
      <c r="B257" s="40"/>
      <c r="C257" s="221" t="s">
        <v>392</v>
      </c>
      <c r="D257" s="221" t="s">
        <v>156</v>
      </c>
      <c r="E257" s="222" t="s">
        <v>661</v>
      </c>
      <c r="F257" s="223" t="s">
        <v>662</v>
      </c>
      <c r="G257" s="224" t="s">
        <v>159</v>
      </c>
      <c r="H257" s="225">
        <v>16.672000000000001</v>
      </c>
      <c r="I257" s="226"/>
      <c r="J257" s="227">
        <f>ROUND(I257*H257,2)</f>
        <v>0</v>
      </c>
      <c r="K257" s="228"/>
      <c r="L257" s="45"/>
      <c r="M257" s="229" t="s">
        <v>1</v>
      </c>
      <c r="N257" s="230" t="s">
        <v>42</v>
      </c>
      <c r="O257" s="92"/>
      <c r="P257" s="231">
        <f>O257*H257</f>
        <v>0</v>
      </c>
      <c r="Q257" s="231">
        <v>0.089219999999999994</v>
      </c>
      <c r="R257" s="231">
        <f>Q257*H257</f>
        <v>1.4874758399999999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160</v>
      </c>
      <c r="AT257" s="233" t="s">
        <v>156</v>
      </c>
      <c r="AU257" s="233" t="s">
        <v>92</v>
      </c>
      <c r="AY257" s="18" t="s">
        <v>154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92</v>
      </c>
      <c r="BK257" s="234">
        <f>ROUND(I257*H257,2)</f>
        <v>0</v>
      </c>
      <c r="BL257" s="18" t="s">
        <v>160</v>
      </c>
      <c r="BM257" s="233" t="s">
        <v>663</v>
      </c>
    </row>
    <row r="258" s="13" customFormat="1">
      <c r="A258" s="13"/>
      <c r="B258" s="235"/>
      <c r="C258" s="236"/>
      <c r="D258" s="237" t="s">
        <v>162</v>
      </c>
      <c r="E258" s="238" t="s">
        <v>1</v>
      </c>
      <c r="F258" s="239" t="s">
        <v>664</v>
      </c>
      <c r="G258" s="236"/>
      <c r="H258" s="238" t="s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162</v>
      </c>
      <c r="AU258" s="245" t="s">
        <v>92</v>
      </c>
      <c r="AV258" s="13" t="s">
        <v>84</v>
      </c>
      <c r="AW258" s="13" t="s">
        <v>32</v>
      </c>
      <c r="AX258" s="13" t="s">
        <v>76</v>
      </c>
      <c r="AY258" s="245" t="s">
        <v>154</v>
      </c>
    </row>
    <row r="259" s="14" customFormat="1">
      <c r="A259" s="14"/>
      <c r="B259" s="246"/>
      <c r="C259" s="247"/>
      <c r="D259" s="237" t="s">
        <v>162</v>
      </c>
      <c r="E259" s="248" t="s">
        <v>485</v>
      </c>
      <c r="F259" s="249" t="s">
        <v>665</v>
      </c>
      <c r="G259" s="247"/>
      <c r="H259" s="250">
        <v>16.672000000000001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162</v>
      </c>
      <c r="AU259" s="256" t="s">
        <v>92</v>
      </c>
      <c r="AV259" s="14" t="s">
        <v>92</v>
      </c>
      <c r="AW259" s="14" t="s">
        <v>32</v>
      </c>
      <c r="AX259" s="14" t="s">
        <v>84</v>
      </c>
      <c r="AY259" s="256" t="s">
        <v>154</v>
      </c>
    </row>
    <row r="260" s="2" customFormat="1" ht="16.5" customHeight="1">
      <c r="A260" s="39"/>
      <c r="B260" s="40"/>
      <c r="C260" s="268" t="s">
        <v>397</v>
      </c>
      <c r="D260" s="268" t="s">
        <v>234</v>
      </c>
      <c r="E260" s="269" t="s">
        <v>666</v>
      </c>
      <c r="F260" s="270" t="s">
        <v>667</v>
      </c>
      <c r="G260" s="271" t="s">
        <v>159</v>
      </c>
      <c r="H260" s="272">
        <v>17.172000000000001</v>
      </c>
      <c r="I260" s="273"/>
      <c r="J260" s="274">
        <f>ROUND(I260*H260,2)</f>
        <v>0</v>
      </c>
      <c r="K260" s="275"/>
      <c r="L260" s="276"/>
      <c r="M260" s="277" t="s">
        <v>1</v>
      </c>
      <c r="N260" s="278" t="s">
        <v>42</v>
      </c>
      <c r="O260" s="92"/>
      <c r="P260" s="231">
        <f>O260*H260</f>
        <v>0</v>
      </c>
      <c r="Q260" s="231">
        <v>0.17599999999999999</v>
      </c>
      <c r="R260" s="231">
        <f>Q260*H260</f>
        <v>3.0222720000000001</v>
      </c>
      <c r="S260" s="231">
        <v>0</v>
      </c>
      <c r="T260" s="23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3" t="s">
        <v>197</v>
      </c>
      <c r="AT260" s="233" t="s">
        <v>234</v>
      </c>
      <c r="AU260" s="233" t="s">
        <v>92</v>
      </c>
      <c r="AY260" s="18" t="s">
        <v>154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92</v>
      </c>
      <c r="BK260" s="234">
        <f>ROUND(I260*H260,2)</f>
        <v>0</v>
      </c>
      <c r="BL260" s="18" t="s">
        <v>160</v>
      </c>
      <c r="BM260" s="233" t="s">
        <v>668</v>
      </c>
    </row>
    <row r="261" s="14" customFormat="1">
      <c r="A261" s="14"/>
      <c r="B261" s="246"/>
      <c r="C261" s="247"/>
      <c r="D261" s="237" t="s">
        <v>162</v>
      </c>
      <c r="E261" s="248" t="s">
        <v>1</v>
      </c>
      <c r="F261" s="249" t="s">
        <v>669</v>
      </c>
      <c r="G261" s="247"/>
      <c r="H261" s="250">
        <v>17.172000000000001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162</v>
      </c>
      <c r="AU261" s="256" t="s">
        <v>92</v>
      </c>
      <c r="AV261" s="14" t="s">
        <v>92</v>
      </c>
      <c r="AW261" s="14" t="s">
        <v>32</v>
      </c>
      <c r="AX261" s="14" t="s">
        <v>84</v>
      </c>
      <c r="AY261" s="256" t="s">
        <v>154</v>
      </c>
    </row>
    <row r="262" s="12" customFormat="1" ht="22.8" customHeight="1">
      <c r="A262" s="12"/>
      <c r="B262" s="205"/>
      <c r="C262" s="206"/>
      <c r="D262" s="207" t="s">
        <v>75</v>
      </c>
      <c r="E262" s="219" t="s">
        <v>190</v>
      </c>
      <c r="F262" s="219" t="s">
        <v>274</v>
      </c>
      <c r="G262" s="206"/>
      <c r="H262" s="206"/>
      <c r="I262" s="209"/>
      <c r="J262" s="220">
        <f>BK262</f>
        <v>0</v>
      </c>
      <c r="K262" s="206"/>
      <c r="L262" s="211"/>
      <c r="M262" s="212"/>
      <c r="N262" s="213"/>
      <c r="O262" s="213"/>
      <c r="P262" s="214">
        <f>SUM(P263:P265)</f>
        <v>0</v>
      </c>
      <c r="Q262" s="213"/>
      <c r="R262" s="214">
        <f>SUM(R263:R265)</f>
        <v>2.5128498599999998</v>
      </c>
      <c r="S262" s="213"/>
      <c r="T262" s="215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6" t="s">
        <v>84</v>
      </c>
      <c r="AT262" s="217" t="s">
        <v>75</v>
      </c>
      <c r="AU262" s="217" t="s">
        <v>84</v>
      </c>
      <c r="AY262" s="216" t="s">
        <v>154</v>
      </c>
      <c r="BK262" s="218">
        <f>SUM(BK263:BK265)</f>
        <v>0</v>
      </c>
    </row>
    <row r="263" s="2" customFormat="1" ht="24.15" customHeight="1">
      <c r="A263" s="39"/>
      <c r="B263" s="40"/>
      <c r="C263" s="221" t="s">
        <v>401</v>
      </c>
      <c r="D263" s="221" t="s">
        <v>156</v>
      </c>
      <c r="E263" s="222" t="s">
        <v>670</v>
      </c>
      <c r="F263" s="223" t="s">
        <v>671</v>
      </c>
      <c r="G263" s="224" t="s">
        <v>159</v>
      </c>
      <c r="H263" s="225">
        <v>10.481999999999999</v>
      </c>
      <c r="I263" s="226"/>
      <c r="J263" s="227">
        <f>ROUND(I263*H263,2)</f>
        <v>0</v>
      </c>
      <c r="K263" s="228"/>
      <c r="L263" s="45"/>
      <c r="M263" s="229" t="s">
        <v>1</v>
      </c>
      <c r="N263" s="230" t="s">
        <v>42</v>
      </c>
      <c r="O263" s="92"/>
      <c r="P263" s="231">
        <f>O263*H263</f>
        <v>0</v>
      </c>
      <c r="Q263" s="231">
        <v>0.23973</v>
      </c>
      <c r="R263" s="231">
        <f>Q263*H263</f>
        <v>2.5128498599999998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160</v>
      </c>
      <c r="AT263" s="233" t="s">
        <v>156</v>
      </c>
      <c r="AU263" s="233" t="s">
        <v>92</v>
      </c>
      <c r="AY263" s="18" t="s">
        <v>154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92</v>
      </c>
      <c r="BK263" s="234">
        <f>ROUND(I263*H263,2)</f>
        <v>0</v>
      </c>
      <c r="BL263" s="18" t="s">
        <v>160</v>
      </c>
      <c r="BM263" s="233" t="s">
        <v>672</v>
      </c>
    </row>
    <row r="264" s="13" customFormat="1">
      <c r="A264" s="13"/>
      <c r="B264" s="235"/>
      <c r="C264" s="236"/>
      <c r="D264" s="237" t="s">
        <v>162</v>
      </c>
      <c r="E264" s="238" t="s">
        <v>1</v>
      </c>
      <c r="F264" s="239" t="s">
        <v>483</v>
      </c>
      <c r="G264" s="236"/>
      <c r="H264" s="238" t="s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162</v>
      </c>
      <c r="AU264" s="245" t="s">
        <v>92</v>
      </c>
      <c r="AV264" s="13" t="s">
        <v>84</v>
      </c>
      <c r="AW264" s="13" t="s">
        <v>32</v>
      </c>
      <c r="AX264" s="13" t="s">
        <v>76</v>
      </c>
      <c r="AY264" s="245" t="s">
        <v>154</v>
      </c>
    </row>
    <row r="265" s="14" customFormat="1">
      <c r="A265" s="14"/>
      <c r="B265" s="246"/>
      <c r="C265" s="247"/>
      <c r="D265" s="237" t="s">
        <v>162</v>
      </c>
      <c r="E265" s="248" t="s">
        <v>482</v>
      </c>
      <c r="F265" s="249" t="s">
        <v>673</v>
      </c>
      <c r="G265" s="247"/>
      <c r="H265" s="250">
        <v>10.481999999999999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162</v>
      </c>
      <c r="AU265" s="256" t="s">
        <v>92</v>
      </c>
      <c r="AV265" s="14" t="s">
        <v>92</v>
      </c>
      <c r="AW265" s="14" t="s">
        <v>32</v>
      </c>
      <c r="AX265" s="14" t="s">
        <v>84</v>
      </c>
      <c r="AY265" s="256" t="s">
        <v>154</v>
      </c>
    </row>
    <row r="266" s="12" customFormat="1" ht="22.8" customHeight="1">
      <c r="A266" s="12"/>
      <c r="B266" s="205"/>
      <c r="C266" s="206"/>
      <c r="D266" s="207" t="s">
        <v>75</v>
      </c>
      <c r="E266" s="219" t="s">
        <v>197</v>
      </c>
      <c r="F266" s="219" t="s">
        <v>315</v>
      </c>
      <c r="G266" s="206"/>
      <c r="H266" s="206"/>
      <c r="I266" s="209"/>
      <c r="J266" s="220">
        <f>BK266</f>
        <v>0</v>
      </c>
      <c r="K266" s="206"/>
      <c r="L266" s="211"/>
      <c r="M266" s="212"/>
      <c r="N266" s="213"/>
      <c r="O266" s="213"/>
      <c r="P266" s="214">
        <f>SUM(P267:P268)</f>
        <v>0</v>
      </c>
      <c r="Q266" s="213"/>
      <c r="R266" s="214">
        <f>SUM(R267:R268)</f>
        <v>0.0153975</v>
      </c>
      <c r="S266" s="213"/>
      <c r="T266" s="215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6" t="s">
        <v>84</v>
      </c>
      <c r="AT266" s="217" t="s">
        <v>75</v>
      </c>
      <c r="AU266" s="217" t="s">
        <v>84</v>
      </c>
      <c r="AY266" s="216" t="s">
        <v>154</v>
      </c>
      <c r="BK266" s="218">
        <f>SUM(BK267:BK268)</f>
        <v>0</v>
      </c>
    </row>
    <row r="267" s="2" customFormat="1" ht="37.8" customHeight="1">
      <c r="A267" s="39"/>
      <c r="B267" s="40"/>
      <c r="C267" s="221" t="s">
        <v>406</v>
      </c>
      <c r="D267" s="221" t="s">
        <v>156</v>
      </c>
      <c r="E267" s="222" t="s">
        <v>317</v>
      </c>
      <c r="F267" s="223" t="s">
        <v>318</v>
      </c>
      <c r="G267" s="224" t="s">
        <v>319</v>
      </c>
      <c r="H267" s="225">
        <v>3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42</v>
      </c>
      <c r="O267" s="92"/>
      <c r="P267" s="231">
        <f>O267*H267</f>
        <v>0</v>
      </c>
      <c r="Q267" s="231">
        <v>0.0050612499999999998</v>
      </c>
      <c r="R267" s="231">
        <f>Q267*H267</f>
        <v>0.015183749999999999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160</v>
      </c>
      <c r="AT267" s="233" t="s">
        <v>156</v>
      </c>
      <c r="AU267" s="233" t="s">
        <v>92</v>
      </c>
      <c r="AY267" s="18" t="s">
        <v>154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92</v>
      </c>
      <c r="BK267" s="234">
        <f>ROUND(I267*H267,2)</f>
        <v>0</v>
      </c>
      <c r="BL267" s="18" t="s">
        <v>160</v>
      </c>
      <c r="BM267" s="233" t="s">
        <v>674</v>
      </c>
    </row>
    <row r="268" s="2" customFormat="1" ht="37.8" customHeight="1">
      <c r="A268" s="39"/>
      <c r="B268" s="40"/>
      <c r="C268" s="221" t="s">
        <v>410</v>
      </c>
      <c r="D268" s="221" t="s">
        <v>156</v>
      </c>
      <c r="E268" s="222" t="s">
        <v>323</v>
      </c>
      <c r="F268" s="223" t="s">
        <v>324</v>
      </c>
      <c r="G268" s="224" t="s">
        <v>319</v>
      </c>
      <c r="H268" s="225">
        <v>3</v>
      </c>
      <c r="I268" s="226"/>
      <c r="J268" s="227">
        <f>ROUND(I268*H268,2)</f>
        <v>0</v>
      </c>
      <c r="K268" s="228"/>
      <c r="L268" s="45"/>
      <c r="M268" s="229" t="s">
        <v>1</v>
      </c>
      <c r="N268" s="230" t="s">
        <v>42</v>
      </c>
      <c r="O268" s="92"/>
      <c r="P268" s="231">
        <f>O268*H268</f>
        <v>0</v>
      </c>
      <c r="Q268" s="231">
        <v>7.1249999999999997E-05</v>
      </c>
      <c r="R268" s="231">
        <f>Q268*H268</f>
        <v>0.00021374999999999999</v>
      </c>
      <c r="S268" s="231">
        <v>0</v>
      </c>
      <c r="T268" s="23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3" t="s">
        <v>160</v>
      </c>
      <c r="AT268" s="233" t="s">
        <v>156</v>
      </c>
      <c r="AU268" s="233" t="s">
        <v>92</v>
      </c>
      <c r="AY268" s="18" t="s">
        <v>154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8" t="s">
        <v>92</v>
      </c>
      <c r="BK268" s="234">
        <f>ROUND(I268*H268,2)</f>
        <v>0</v>
      </c>
      <c r="BL268" s="18" t="s">
        <v>160</v>
      </c>
      <c r="BM268" s="233" t="s">
        <v>675</v>
      </c>
    </row>
    <row r="269" s="12" customFormat="1" ht="22.8" customHeight="1">
      <c r="A269" s="12"/>
      <c r="B269" s="205"/>
      <c r="C269" s="206"/>
      <c r="D269" s="207" t="s">
        <v>75</v>
      </c>
      <c r="E269" s="219" t="s">
        <v>202</v>
      </c>
      <c r="F269" s="219" t="s">
        <v>327</v>
      </c>
      <c r="G269" s="206"/>
      <c r="H269" s="206"/>
      <c r="I269" s="209"/>
      <c r="J269" s="220">
        <f>BK269</f>
        <v>0</v>
      </c>
      <c r="K269" s="206"/>
      <c r="L269" s="211"/>
      <c r="M269" s="212"/>
      <c r="N269" s="213"/>
      <c r="O269" s="213"/>
      <c r="P269" s="214">
        <f>SUM(P270:P279)</f>
        <v>0</v>
      </c>
      <c r="Q269" s="213"/>
      <c r="R269" s="214">
        <f>SUM(R270:R279)</f>
        <v>4.9048745399999998</v>
      </c>
      <c r="S269" s="213"/>
      <c r="T269" s="215">
        <f>SUM(T270:T279)</f>
        <v>81.009199999999993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6" t="s">
        <v>84</v>
      </c>
      <c r="AT269" s="217" t="s">
        <v>75</v>
      </c>
      <c r="AU269" s="217" t="s">
        <v>84</v>
      </c>
      <c r="AY269" s="216" t="s">
        <v>154</v>
      </c>
      <c r="BK269" s="218">
        <f>SUM(BK270:BK279)</f>
        <v>0</v>
      </c>
    </row>
    <row r="270" s="2" customFormat="1" ht="24.15" customHeight="1">
      <c r="A270" s="39"/>
      <c r="B270" s="40"/>
      <c r="C270" s="221" t="s">
        <v>415</v>
      </c>
      <c r="D270" s="221" t="s">
        <v>156</v>
      </c>
      <c r="E270" s="222" t="s">
        <v>676</v>
      </c>
      <c r="F270" s="223" t="s">
        <v>677</v>
      </c>
      <c r="G270" s="224" t="s">
        <v>226</v>
      </c>
      <c r="H270" s="225">
        <v>38</v>
      </c>
      <c r="I270" s="226"/>
      <c r="J270" s="227">
        <f>ROUND(I270*H270,2)</f>
        <v>0</v>
      </c>
      <c r="K270" s="228"/>
      <c r="L270" s="45"/>
      <c r="M270" s="229" t="s">
        <v>1</v>
      </c>
      <c r="N270" s="230" t="s">
        <v>42</v>
      </c>
      <c r="O270" s="92"/>
      <c r="P270" s="231">
        <f>O270*H270</f>
        <v>0</v>
      </c>
      <c r="Q270" s="231">
        <v>0.10094599999999999</v>
      </c>
      <c r="R270" s="231">
        <f>Q270*H270</f>
        <v>3.8359479999999997</v>
      </c>
      <c r="S270" s="231">
        <v>0</v>
      </c>
      <c r="T270" s="23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3" t="s">
        <v>160</v>
      </c>
      <c r="AT270" s="233" t="s">
        <v>156</v>
      </c>
      <c r="AU270" s="233" t="s">
        <v>92</v>
      </c>
      <c r="AY270" s="18" t="s">
        <v>154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92</v>
      </c>
      <c r="BK270" s="234">
        <f>ROUND(I270*H270,2)</f>
        <v>0</v>
      </c>
      <c r="BL270" s="18" t="s">
        <v>160</v>
      </c>
      <c r="BM270" s="233" t="s">
        <v>678</v>
      </c>
    </row>
    <row r="271" s="2" customFormat="1" ht="16.5" customHeight="1">
      <c r="A271" s="39"/>
      <c r="B271" s="40"/>
      <c r="C271" s="268" t="s">
        <v>421</v>
      </c>
      <c r="D271" s="268" t="s">
        <v>234</v>
      </c>
      <c r="E271" s="269" t="s">
        <v>679</v>
      </c>
      <c r="F271" s="270" t="s">
        <v>680</v>
      </c>
      <c r="G271" s="271" t="s">
        <v>226</v>
      </c>
      <c r="H271" s="272">
        <v>38</v>
      </c>
      <c r="I271" s="273"/>
      <c r="J271" s="274">
        <f>ROUND(I271*H271,2)</f>
        <v>0</v>
      </c>
      <c r="K271" s="275"/>
      <c r="L271" s="276"/>
      <c r="M271" s="277" t="s">
        <v>1</v>
      </c>
      <c r="N271" s="278" t="s">
        <v>42</v>
      </c>
      <c r="O271" s="92"/>
      <c r="P271" s="231">
        <f>O271*H271</f>
        <v>0</v>
      </c>
      <c r="Q271" s="231">
        <v>0.028000000000000001</v>
      </c>
      <c r="R271" s="231">
        <f>Q271*H271</f>
        <v>1.0640000000000001</v>
      </c>
      <c r="S271" s="231">
        <v>0</v>
      </c>
      <c r="T271" s="23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3" t="s">
        <v>197</v>
      </c>
      <c r="AT271" s="233" t="s">
        <v>234</v>
      </c>
      <c r="AU271" s="233" t="s">
        <v>92</v>
      </c>
      <c r="AY271" s="18" t="s">
        <v>154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8" t="s">
        <v>92</v>
      </c>
      <c r="BK271" s="234">
        <f>ROUND(I271*H271,2)</f>
        <v>0</v>
      </c>
      <c r="BL271" s="18" t="s">
        <v>160</v>
      </c>
      <c r="BM271" s="233" t="s">
        <v>681</v>
      </c>
    </row>
    <row r="272" s="2" customFormat="1" ht="24.15" customHeight="1">
      <c r="A272" s="39"/>
      <c r="B272" s="40"/>
      <c r="C272" s="221" t="s">
        <v>428</v>
      </c>
      <c r="D272" s="221" t="s">
        <v>156</v>
      </c>
      <c r="E272" s="222" t="s">
        <v>682</v>
      </c>
      <c r="F272" s="223" t="s">
        <v>683</v>
      </c>
      <c r="G272" s="224" t="s">
        <v>159</v>
      </c>
      <c r="H272" s="225">
        <v>10.481999999999999</v>
      </c>
      <c r="I272" s="226"/>
      <c r="J272" s="227">
        <f>ROUND(I272*H272,2)</f>
        <v>0</v>
      </c>
      <c r="K272" s="228"/>
      <c r="L272" s="45"/>
      <c r="M272" s="229" t="s">
        <v>1</v>
      </c>
      <c r="N272" s="230" t="s">
        <v>42</v>
      </c>
      <c r="O272" s="92"/>
      <c r="P272" s="231">
        <f>O272*H272</f>
        <v>0</v>
      </c>
      <c r="Q272" s="231">
        <v>0.00046999999999999999</v>
      </c>
      <c r="R272" s="231">
        <f>Q272*H272</f>
        <v>0.0049265399999999992</v>
      </c>
      <c r="S272" s="231">
        <v>0</v>
      </c>
      <c r="T272" s="23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3" t="s">
        <v>160</v>
      </c>
      <c r="AT272" s="233" t="s">
        <v>156</v>
      </c>
      <c r="AU272" s="233" t="s">
        <v>92</v>
      </c>
      <c r="AY272" s="18" t="s">
        <v>154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8" t="s">
        <v>92</v>
      </c>
      <c r="BK272" s="234">
        <f>ROUND(I272*H272,2)</f>
        <v>0</v>
      </c>
      <c r="BL272" s="18" t="s">
        <v>160</v>
      </c>
      <c r="BM272" s="233" t="s">
        <v>684</v>
      </c>
    </row>
    <row r="273" s="14" customFormat="1">
      <c r="A273" s="14"/>
      <c r="B273" s="246"/>
      <c r="C273" s="247"/>
      <c r="D273" s="237" t="s">
        <v>162</v>
      </c>
      <c r="E273" s="248" t="s">
        <v>1</v>
      </c>
      <c r="F273" s="249" t="s">
        <v>482</v>
      </c>
      <c r="G273" s="247"/>
      <c r="H273" s="250">
        <v>10.481999999999999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162</v>
      </c>
      <c r="AU273" s="256" t="s">
        <v>92</v>
      </c>
      <c r="AV273" s="14" t="s">
        <v>92</v>
      </c>
      <c r="AW273" s="14" t="s">
        <v>32</v>
      </c>
      <c r="AX273" s="14" t="s">
        <v>84</v>
      </c>
      <c r="AY273" s="256" t="s">
        <v>154</v>
      </c>
    </row>
    <row r="274" s="2" customFormat="1" ht="16.5" customHeight="1">
      <c r="A274" s="39"/>
      <c r="B274" s="40"/>
      <c r="C274" s="221" t="s">
        <v>437</v>
      </c>
      <c r="D274" s="221" t="s">
        <v>156</v>
      </c>
      <c r="E274" s="222" t="s">
        <v>685</v>
      </c>
      <c r="F274" s="223" t="s">
        <v>686</v>
      </c>
      <c r="G274" s="224" t="s">
        <v>183</v>
      </c>
      <c r="H274" s="225">
        <v>20.904</v>
      </c>
      <c r="I274" s="226"/>
      <c r="J274" s="227">
        <f>ROUND(I274*H274,2)</f>
        <v>0</v>
      </c>
      <c r="K274" s="228"/>
      <c r="L274" s="45"/>
      <c r="M274" s="229" t="s">
        <v>1</v>
      </c>
      <c r="N274" s="230" t="s">
        <v>42</v>
      </c>
      <c r="O274" s="92"/>
      <c r="P274" s="231">
        <f>O274*H274</f>
        <v>0</v>
      </c>
      <c r="Q274" s="231">
        <v>0</v>
      </c>
      <c r="R274" s="231">
        <f>Q274*H274</f>
        <v>0</v>
      </c>
      <c r="S274" s="231">
        <v>1.8</v>
      </c>
      <c r="T274" s="232">
        <f>S274*H274</f>
        <v>37.627200000000002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3" t="s">
        <v>160</v>
      </c>
      <c r="AT274" s="233" t="s">
        <v>156</v>
      </c>
      <c r="AU274" s="233" t="s">
        <v>92</v>
      </c>
      <c r="AY274" s="18" t="s">
        <v>154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8" t="s">
        <v>92</v>
      </c>
      <c r="BK274" s="234">
        <f>ROUND(I274*H274,2)</f>
        <v>0</v>
      </c>
      <c r="BL274" s="18" t="s">
        <v>160</v>
      </c>
      <c r="BM274" s="233" t="s">
        <v>687</v>
      </c>
    </row>
    <row r="275" s="13" customFormat="1">
      <c r="A275" s="13"/>
      <c r="B275" s="235"/>
      <c r="C275" s="236"/>
      <c r="D275" s="237" t="s">
        <v>162</v>
      </c>
      <c r="E275" s="238" t="s">
        <v>1</v>
      </c>
      <c r="F275" s="239" t="s">
        <v>688</v>
      </c>
      <c r="G275" s="236"/>
      <c r="H275" s="238" t="s">
        <v>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162</v>
      </c>
      <c r="AU275" s="245" t="s">
        <v>92</v>
      </c>
      <c r="AV275" s="13" t="s">
        <v>84</v>
      </c>
      <c r="AW275" s="13" t="s">
        <v>32</v>
      </c>
      <c r="AX275" s="13" t="s">
        <v>76</v>
      </c>
      <c r="AY275" s="245" t="s">
        <v>154</v>
      </c>
    </row>
    <row r="276" s="14" customFormat="1">
      <c r="A276" s="14"/>
      <c r="B276" s="246"/>
      <c r="C276" s="247"/>
      <c r="D276" s="237" t="s">
        <v>162</v>
      </c>
      <c r="E276" s="248" t="s">
        <v>1</v>
      </c>
      <c r="F276" s="249" t="s">
        <v>689</v>
      </c>
      <c r="G276" s="247"/>
      <c r="H276" s="250">
        <v>20.904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162</v>
      </c>
      <c r="AU276" s="256" t="s">
        <v>92</v>
      </c>
      <c r="AV276" s="14" t="s">
        <v>92</v>
      </c>
      <c r="AW276" s="14" t="s">
        <v>32</v>
      </c>
      <c r="AX276" s="14" t="s">
        <v>84</v>
      </c>
      <c r="AY276" s="256" t="s">
        <v>154</v>
      </c>
    </row>
    <row r="277" s="2" customFormat="1" ht="16.5" customHeight="1">
      <c r="A277" s="39"/>
      <c r="B277" s="40"/>
      <c r="C277" s="221" t="s">
        <v>449</v>
      </c>
      <c r="D277" s="221" t="s">
        <v>156</v>
      </c>
      <c r="E277" s="222" t="s">
        <v>690</v>
      </c>
      <c r="F277" s="223" t="s">
        <v>691</v>
      </c>
      <c r="G277" s="224" t="s">
        <v>183</v>
      </c>
      <c r="H277" s="225">
        <v>21.690999999999999</v>
      </c>
      <c r="I277" s="226"/>
      <c r="J277" s="227">
        <f>ROUND(I277*H277,2)</f>
        <v>0</v>
      </c>
      <c r="K277" s="228"/>
      <c r="L277" s="45"/>
      <c r="M277" s="229" t="s">
        <v>1</v>
      </c>
      <c r="N277" s="230" t="s">
        <v>42</v>
      </c>
      <c r="O277" s="92"/>
      <c r="P277" s="231">
        <f>O277*H277</f>
        <v>0</v>
      </c>
      <c r="Q277" s="231">
        <v>0</v>
      </c>
      <c r="R277" s="231">
        <f>Q277*H277</f>
        <v>0</v>
      </c>
      <c r="S277" s="231">
        <v>2</v>
      </c>
      <c r="T277" s="232">
        <f>S277*H277</f>
        <v>43.381999999999998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3" t="s">
        <v>160</v>
      </c>
      <c r="AT277" s="233" t="s">
        <v>156</v>
      </c>
      <c r="AU277" s="233" t="s">
        <v>92</v>
      </c>
      <c r="AY277" s="18" t="s">
        <v>154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8" t="s">
        <v>92</v>
      </c>
      <c r="BK277" s="234">
        <f>ROUND(I277*H277,2)</f>
        <v>0</v>
      </c>
      <c r="BL277" s="18" t="s">
        <v>160</v>
      </c>
      <c r="BM277" s="233" t="s">
        <v>692</v>
      </c>
    </row>
    <row r="278" s="13" customFormat="1">
      <c r="A278" s="13"/>
      <c r="B278" s="235"/>
      <c r="C278" s="236"/>
      <c r="D278" s="237" t="s">
        <v>162</v>
      </c>
      <c r="E278" s="238" t="s">
        <v>1</v>
      </c>
      <c r="F278" s="239" t="s">
        <v>693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162</v>
      </c>
      <c r="AU278" s="245" t="s">
        <v>92</v>
      </c>
      <c r="AV278" s="13" t="s">
        <v>84</v>
      </c>
      <c r="AW278" s="13" t="s">
        <v>32</v>
      </c>
      <c r="AX278" s="13" t="s">
        <v>76</v>
      </c>
      <c r="AY278" s="245" t="s">
        <v>154</v>
      </c>
    </row>
    <row r="279" s="14" customFormat="1">
      <c r="A279" s="14"/>
      <c r="B279" s="246"/>
      <c r="C279" s="247"/>
      <c r="D279" s="237" t="s">
        <v>162</v>
      </c>
      <c r="E279" s="248" t="s">
        <v>1</v>
      </c>
      <c r="F279" s="249" t="s">
        <v>694</v>
      </c>
      <c r="G279" s="247"/>
      <c r="H279" s="250">
        <v>21.690999999999999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162</v>
      </c>
      <c r="AU279" s="256" t="s">
        <v>92</v>
      </c>
      <c r="AV279" s="14" t="s">
        <v>92</v>
      </c>
      <c r="AW279" s="14" t="s">
        <v>32</v>
      </c>
      <c r="AX279" s="14" t="s">
        <v>84</v>
      </c>
      <c r="AY279" s="256" t="s">
        <v>154</v>
      </c>
    </row>
    <row r="280" s="12" customFormat="1" ht="22.8" customHeight="1">
      <c r="A280" s="12"/>
      <c r="B280" s="205"/>
      <c r="C280" s="206"/>
      <c r="D280" s="207" t="s">
        <v>75</v>
      </c>
      <c r="E280" s="219" t="s">
        <v>355</v>
      </c>
      <c r="F280" s="219" t="s">
        <v>356</v>
      </c>
      <c r="G280" s="206"/>
      <c r="H280" s="206"/>
      <c r="I280" s="209"/>
      <c r="J280" s="220">
        <f>BK280</f>
        <v>0</v>
      </c>
      <c r="K280" s="206"/>
      <c r="L280" s="211"/>
      <c r="M280" s="212"/>
      <c r="N280" s="213"/>
      <c r="O280" s="213"/>
      <c r="P280" s="214">
        <f>SUM(P281:P285)</f>
        <v>0</v>
      </c>
      <c r="Q280" s="213"/>
      <c r="R280" s="214">
        <f>SUM(R281:R285)</f>
        <v>0</v>
      </c>
      <c r="S280" s="213"/>
      <c r="T280" s="215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6" t="s">
        <v>84</v>
      </c>
      <c r="AT280" s="217" t="s">
        <v>75</v>
      </c>
      <c r="AU280" s="217" t="s">
        <v>84</v>
      </c>
      <c r="AY280" s="216" t="s">
        <v>154</v>
      </c>
      <c r="BK280" s="218">
        <f>SUM(BK281:BK285)</f>
        <v>0</v>
      </c>
    </row>
    <row r="281" s="2" customFormat="1" ht="24.15" customHeight="1">
      <c r="A281" s="39"/>
      <c r="B281" s="40"/>
      <c r="C281" s="221" t="s">
        <v>460</v>
      </c>
      <c r="D281" s="221" t="s">
        <v>156</v>
      </c>
      <c r="E281" s="222" t="s">
        <v>362</v>
      </c>
      <c r="F281" s="223" t="s">
        <v>363</v>
      </c>
      <c r="G281" s="224" t="s">
        <v>209</v>
      </c>
      <c r="H281" s="225">
        <v>83.489999999999995</v>
      </c>
      <c r="I281" s="226"/>
      <c r="J281" s="227">
        <f>ROUND(I281*H281,2)</f>
        <v>0</v>
      </c>
      <c r="K281" s="228"/>
      <c r="L281" s="45"/>
      <c r="M281" s="229" t="s">
        <v>1</v>
      </c>
      <c r="N281" s="230" t="s">
        <v>42</v>
      </c>
      <c r="O281" s="92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3" t="s">
        <v>160</v>
      </c>
      <c r="AT281" s="233" t="s">
        <v>156</v>
      </c>
      <c r="AU281" s="233" t="s">
        <v>92</v>
      </c>
      <c r="AY281" s="18" t="s">
        <v>154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8" t="s">
        <v>92</v>
      </c>
      <c r="BK281" s="234">
        <f>ROUND(I281*H281,2)</f>
        <v>0</v>
      </c>
      <c r="BL281" s="18" t="s">
        <v>160</v>
      </c>
      <c r="BM281" s="233" t="s">
        <v>695</v>
      </c>
    </row>
    <row r="282" s="2" customFormat="1" ht="24.15" customHeight="1">
      <c r="A282" s="39"/>
      <c r="B282" s="40"/>
      <c r="C282" s="221" t="s">
        <v>475</v>
      </c>
      <c r="D282" s="221" t="s">
        <v>156</v>
      </c>
      <c r="E282" s="222" t="s">
        <v>366</v>
      </c>
      <c r="F282" s="223" t="s">
        <v>367</v>
      </c>
      <c r="G282" s="224" t="s">
        <v>209</v>
      </c>
      <c r="H282" s="225">
        <v>1586.31</v>
      </c>
      <c r="I282" s="226"/>
      <c r="J282" s="227">
        <f>ROUND(I282*H282,2)</f>
        <v>0</v>
      </c>
      <c r="K282" s="228"/>
      <c r="L282" s="45"/>
      <c r="M282" s="229" t="s">
        <v>1</v>
      </c>
      <c r="N282" s="230" t="s">
        <v>42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160</v>
      </c>
      <c r="AT282" s="233" t="s">
        <v>156</v>
      </c>
      <c r="AU282" s="233" t="s">
        <v>92</v>
      </c>
      <c r="AY282" s="18" t="s">
        <v>154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92</v>
      </c>
      <c r="BK282" s="234">
        <f>ROUND(I282*H282,2)</f>
        <v>0</v>
      </c>
      <c r="BL282" s="18" t="s">
        <v>160</v>
      </c>
      <c r="BM282" s="233" t="s">
        <v>696</v>
      </c>
    </row>
    <row r="283" s="14" customFormat="1">
      <c r="A283" s="14"/>
      <c r="B283" s="246"/>
      <c r="C283" s="247"/>
      <c r="D283" s="237" t="s">
        <v>162</v>
      </c>
      <c r="E283" s="247"/>
      <c r="F283" s="249" t="s">
        <v>697</v>
      </c>
      <c r="G283" s="247"/>
      <c r="H283" s="250">
        <v>1586.31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162</v>
      </c>
      <c r="AU283" s="256" t="s">
        <v>92</v>
      </c>
      <c r="AV283" s="14" t="s">
        <v>92</v>
      </c>
      <c r="AW283" s="14" t="s">
        <v>4</v>
      </c>
      <c r="AX283" s="14" t="s">
        <v>84</v>
      </c>
      <c r="AY283" s="256" t="s">
        <v>154</v>
      </c>
    </row>
    <row r="284" s="2" customFormat="1" ht="16.5" customHeight="1">
      <c r="A284" s="39"/>
      <c r="B284" s="40"/>
      <c r="C284" s="221" t="s">
        <v>698</v>
      </c>
      <c r="D284" s="221" t="s">
        <v>156</v>
      </c>
      <c r="E284" s="222" t="s">
        <v>371</v>
      </c>
      <c r="F284" s="223" t="s">
        <v>372</v>
      </c>
      <c r="G284" s="224" t="s">
        <v>209</v>
      </c>
      <c r="H284" s="225">
        <v>83.489999999999995</v>
      </c>
      <c r="I284" s="226"/>
      <c r="J284" s="227">
        <f>ROUND(I284*H284,2)</f>
        <v>0</v>
      </c>
      <c r="K284" s="228"/>
      <c r="L284" s="45"/>
      <c r="M284" s="229" t="s">
        <v>1</v>
      </c>
      <c r="N284" s="230" t="s">
        <v>42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160</v>
      </c>
      <c r="AT284" s="233" t="s">
        <v>156</v>
      </c>
      <c r="AU284" s="233" t="s">
        <v>92</v>
      </c>
      <c r="AY284" s="18" t="s">
        <v>154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92</v>
      </c>
      <c r="BK284" s="234">
        <f>ROUND(I284*H284,2)</f>
        <v>0</v>
      </c>
      <c r="BL284" s="18" t="s">
        <v>160</v>
      </c>
      <c r="BM284" s="233" t="s">
        <v>699</v>
      </c>
    </row>
    <row r="285" s="2" customFormat="1" ht="44.25" customHeight="1">
      <c r="A285" s="39"/>
      <c r="B285" s="40"/>
      <c r="C285" s="221" t="s">
        <v>700</v>
      </c>
      <c r="D285" s="221" t="s">
        <v>156</v>
      </c>
      <c r="E285" s="222" t="s">
        <v>375</v>
      </c>
      <c r="F285" s="223" t="s">
        <v>376</v>
      </c>
      <c r="G285" s="224" t="s">
        <v>209</v>
      </c>
      <c r="H285" s="225">
        <v>83.489999999999995</v>
      </c>
      <c r="I285" s="226"/>
      <c r="J285" s="227">
        <f>ROUND(I285*H285,2)</f>
        <v>0</v>
      </c>
      <c r="K285" s="228"/>
      <c r="L285" s="45"/>
      <c r="M285" s="229" t="s">
        <v>1</v>
      </c>
      <c r="N285" s="230" t="s">
        <v>42</v>
      </c>
      <c r="O285" s="92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3" t="s">
        <v>160</v>
      </c>
      <c r="AT285" s="233" t="s">
        <v>156</v>
      </c>
      <c r="AU285" s="233" t="s">
        <v>92</v>
      </c>
      <c r="AY285" s="18" t="s">
        <v>154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8" t="s">
        <v>92</v>
      </c>
      <c r="BK285" s="234">
        <f>ROUND(I285*H285,2)</f>
        <v>0</v>
      </c>
      <c r="BL285" s="18" t="s">
        <v>160</v>
      </c>
      <c r="BM285" s="233" t="s">
        <v>701</v>
      </c>
    </row>
    <row r="286" s="12" customFormat="1" ht="22.8" customHeight="1">
      <c r="A286" s="12"/>
      <c r="B286" s="205"/>
      <c r="C286" s="206"/>
      <c r="D286" s="207" t="s">
        <v>75</v>
      </c>
      <c r="E286" s="219" t="s">
        <v>378</v>
      </c>
      <c r="F286" s="219" t="s">
        <v>379</v>
      </c>
      <c r="G286" s="206"/>
      <c r="H286" s="206"/>
      <c r="I286" s="209"/>
      <c r="J286" s="220">
        <f>BK286</f>
        <v>0</v>
      </c>
      <c r="K286" s="206"/>
      <c r="L286" s="211"/>
      <c r="M286" s="212"/>
      <c r="N286" s="213"/>
      <c r="O286" s="213"/>
      <c r="P286" s="214">
        <f>P287</f>
        <v>0</v>
      </c>
      <c r="Q286" s="213"/>
      <c r="R286" s="214">
        <f>R287</f>
        <v>0</v>
      </c>
      <c r="S286" s="213"/>
      <c r="T286" s="215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6" t="s">
        <v>84</v>
      </c>
      <c r="AT286" s="217" t="s">
        <v>75</v>
      </c>
      <c r="AU286" s="217" t="s">
        <v>84</v>
      </c>
      <c r="AY286" s="216" t="s">
        <v>154</v>
      </c>
      <c r="BK286" s="218">
        <f>BK287</f>
        <v>0</v>
      </c>
    </row>
    <row r="287" s="2" customFormat="1" ht="16.5" customHeight="1">
      <c r="A287" s="39"/>
      <c r="B287" s="40"/>
      <c r="C287" s="221" t="s">
        <v>702</v>
      </c>
      <c r="D287" s="221" t="s">
        <v>156</v>
      </c>
      <c r="E287" s="222" t="s">
        <v>703</v>
      </c>
      <c r="F287" s="223" t="s">
        <v>704</v>
      </c>
      <c r="G287" s="224" t="s">
        <v>209</v>
      </c>
      <c r="H287" s="225">
        <v>161.38200000000001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42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160</v>
      </c>
      <c r="AT287" s="233" t="s">
        <v>156</v>
      </c>
      <c r="AU287" s="233" t="s">
        <v>92</v>
      </c>
      <c r="AY287" s="18" t="s">
        <v>154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92</v>
      </c>
      <c r="BK287" s="234">
        <f>ROUND(I287*H287,2)</f>
        <v>0</v>
      </c>
      <c r="BL287" s="18" t="s">
        <v>160</v>
      </c>
      <c r="BM287" s="233" t="s">
        <v>705</v>
      </c>
    </row>
    <row r="288" s="12" customFormat="1" ht="25.92" customHeight="1">
      <c r="A288" s="12"/>
      <c r="B288" s="205"/>
      <c r="C288" s="206"/>
      <c r="D288" s="207" t="s">
        <v>75</v>
      </c>
      <c r="E288" s="208" t="s">
        <v>384</v>
      </c>
      <c r="F288" s="208" t="s">
        <v>385</v>
      </c>
      <c r="G288" s="206"/>
      <c r="H288" s="206"/>
      <c r="I288" s="209"/>
      <c r="J288" s="210">
        <f>BK288</f>
        <v>0</v>
      </c>
      <c r="K288" s="206"/>
      <c r="L288" s="211"/>
      <c r="M288" s="212"/>
      <c r="N288" s="213"/>
      <c r="O288" s="213"/>
      <c r="P288" s="214">
        <f>P289+P297</f>
        <v>0</v>
      </c>
      <c r="Q288" s="213"/>
      <c r="R288" s="214">
        <f>R289+R297</f>
        <v>0.0048475999999999997</v>
      </c>
      <c r="S288" s="213"/>
      <c r="T288" s="215">
        <f>T289+T297</f>
        <v>0.48062500000000008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6" t="s">
        <v>92</v>
      </c>
      <c r="AT288" s="217" t="s">
        <v>75</v>
      </c>
      <c r="AU288" s="217" t="s">
        <v>76</v>
      </c>
      <c r="AY288" s="216" t="s">
        <v>154</v>
      </c>
      <c r="BK288" s="218">
        <f>BK289+BK297</f>
        <v>0</v>
      </c>
    </row>
    <row r="289" s="12" customFormat="1" ht="22.8" customHeight="1">
      <c r="A289" s="12"/>
      <c r="B289" s="205"/>
      <c r="C289" s="206"/>
      <c r="D289" s="207" t="s">
        <v>75</v>
      </c>
      <c r="E289" s="219" t="s">
        <v>386</v>
      </c>
      <c r="F289" s="219" t="s">
        <v>387</v>
      </c>
      <c r="G289" s="206"/>
      <c r="H289" s="206"/>
      <c r="I289" s="209"/>
      <c r="J289" s="220">
        <f>BK289</f>
        <v>0</v>
      </c>
      <c r="K289" s="206"/>
      <c r="L289" s="211"/>
      <c r="M289" s="212"/>
      <c r="N289" s="213"/>
      <c r="O289" s="213"/>
      <c r="P289" s="214">
        <f>SUM(P290:P296)</f>
        <v>0</v>
      </c>
      <c r="Q289" s="213"/>
      <c r="R289" s="214">
        <f>SUM(R290:R296)</f>
        <v>0.0048475999999999997</v>
      </c>
      <c r="S289" s="213"/>
      <c r="T289" s="215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6" t="s">
        <v>92</v>
      </c>
      <c r="AT289" s="217" t="s">
        <v>75</v>
      </c>
      <c r="AU289" s="217" t="s">
        <v>84</v>
      </c>
      <c r="AY289" s="216" t="s">
        <v>154</v>
      </c>
      <c r="BK289" s="218">
        <f>SUM(BK290:BK296)</f>
        <v>0</v>
      </c>
    </row>
    <row r="290" s="2" customFormat="1" ht="24.15" customHeight="1">
      <c r="A290" s="39"/>
      <c r="B290" s="40"/>
      <c r="C290" s="221" t="s">
        <v>706</v>
      </c>
      <c r="D290" s="221" t="s">
        <v>156</v>
      </c>
      <c r="E290" s="222" t="s">
        <v>407</v>
      </c>
      <c r="F290" s="223" t="s">
        <v>408</v>
      </c>
      <c r="G290" s="224" t="s">
        <v>159</v>
      </c>
      <c r="H290" s="225">
        <v>8.5600000000000005</v>
      </c>
      <c r="I290" s="226"/>
      <c r="J290" s="227">
        <f>ROUND(I290*H290,2)</f>
        <v>0</v>
      </c>
      <c r="K290" s="228"/>
      <c r="L290" s="45"/>
      <c r="M290" s="229" t="s">
        <v>1</v>
      </c>
      <c r="N290" s="230" t="s">
        <v>42</v>
      </c>
      <c r="O290" s="92"/>
      <c r="P290" s="231">
        <f>O290*H290</f>
        <v>0</v>
      </c>
      <c r="Q290" s="231">
        <v>4.0000000000000003E-05</v>
      </c>
      <c r="R290" s="231">
        <f>Q290*H290</f>
        <v>0.00034240000000000003</v>
      </c>
      <c r="S290" s="231">
        <v>0</v>
      </c>
      <c r="T290" s="23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3" t="s">
        <v>239</v>
      </c>
      <c r="AT290" s="233" t="s">
        <v>156</v>
      </c>
      <c r="AU290" s="233" t="s">
        <v>92</v>
      </c>
      <c r="AY290" s="18" t="s">
        <v>154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8" t="s">
        <v>92</v>
      </c>
      <c r="BK290" s="234">
        <f>ROUND(I290*H290,2)</f>
        <v>0</v>
      </c>
      <c r="BL290" s="18" t="s">
        <v>239</v>
      </c>
      <c r="BM290" s="233" t="s">
        <v>707</v>
      </c>
    </row>
    <row r="291" s="14" customFormat="1">
      <c r="A291" s="14"/>
      <c r="B291" s="246"/>
      <c r="C291" s="247"/>
      <c r="D291" s="237" t="s">
        <v>162</v>
      </c>
      <c r="E291" s="248" t="s">
        <v>1</v>
      </c>
      <c r="F291" s="249" t="s">
        <v>708</v>
      </c>
      <c r="G291" s="247"/>
      <c r="H291" s="250">
        <v>8.5600000000000005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162</v>
      </c>
      <c r="AU291" s="256" t="s">
        <v>92</v>
      </c>
      <c r="AV291" s="14" t="s">
        <v>92</v>
      </c>
      <c r="AW291" s="14" t="s">
        <v>32</v>
      </c>
      <c r="AX291" s="14" t="s">
        <v>84</v>
      </c>
      <c r="AY291" s="256" t="s">
        <v>154</v>
      </c>
    </row>
    <row r="292" s="2" customFormat="1" ht="24.15" customHeight="1">
      <c r="A292" s="39"/>
      <c r="B292" s="40"/>
      <c r="C292" s="268" t="s">
        <v>709</v>
      </c>
      <c r="D292" s="268" t="s">
        <v>234</v>
      </c>
      <c r="E292" s="269" t="s">
        <v>411</v>
      </c>
      <c r="F292" s="270" t="s">
        <v>412</v>
      </c>
      <c r="G292" s="271" t="s">
        <v>159</v>
      </c>
      <c r="H292" s="272">
        <v>10.452</v>
      </c>
      <c r="I292" s="273"/>
      <c r="J292" s="274">
        <f>ROUND(I292*H292,2)</f>
        <v>0</v>
      </c>
      <c r="K292" s="275"/>
      <c r="L292" s="276"/>
      <c r="M292" s="277" t="s">
        <v>1</v>
      </c>
      <c r="N292" s="278" t="s">
        <v>42</v>
      </c>
      <c r="O292" s="92"/>
      <c r="P292" s="231">
        <f>O292*H292</f>
        <v>0</v>
      </c>
      <c r="Q292" s="231">
        <v>0.00029999999999999997</v>
      </c>
      <c r="R292" s="231">
        <f>Q292*H292</f>
        <v>0.0031355999999999997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333</v>
      </c>
      <c r="AT292" s="233" t="s">
        <v>234</v>
      </c>
      <c r="AU292" s="233" t="s">
        <v>92</v>
      </c>
      <c r="AY292" s="18" t="s">
        <v>154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92</v>
      </c>
      <c r="BK292" s="234">
        <f>ROUND(I292*H292,2)</f>
        <v>0</v>
      </c>
      <c r="BL292" s="18" t="s">
        <v>239</v>
      </c>
      <c r="BM292" s="233" t="s">
        <v>710</v>
      </c>
    </row>
    <row r="293" s="14" customFormat="1">
      <c r="A293" s="14"/>
      <c r="B293" s="246"/>
      <c r="C293" s="247"/>
      <c r="D293" s="237" t="s">
        <v>162</v>
      </c>
      <c r="E293" s="248" t="s">
        <v>1</v>
      </c>
      <c r="F293" s="249" t="s">
        <v>711</v>
      </c>
      <c r="G293" s="247"/>
      <c r="H293" s="250">
        <v>10.452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162</v>
      </c>
      <c r="AU293" s="256" t="s">
        <v>92</v>
      </c>
      <c r="AV293" s="14" t="s">
        <v>92</v>
      </c>
      <c r="AW293" s="14" t="s">
        <v>32</v>
      </c>
      <c r="AX293" s="14" t="s">
        <v>84</v>
      </c>
      <c r="AY293" s="256" t="s">
        <v>154</v>
      </c>
    </row>
    <row r="294" s="2" customFormat="1" ht="24.15" customHeight="1">
      <c r="A294" s="39"/>
      <c r="B294" s="40"/>
      <c r="C294" s="221" t="s">
        <v>712</v>
      </c>
      <c r="D294" s="221" t="s">
        <v>156</v>
      </c>
      <c r="E294" s="222" t="s">
        <v>416</v>
      </c>
      <c r="F294" s="223" t="s">
        <v>417</v>
      </c>
      <c r="G294" s="224" t="s">
        <v>226</v>
      </c>
      <c r="H294" s="225">
        <v>8.5600000000000005</v>
      </c>
      <c r="I294" s="226"/>
      <c r="J294" s="227">
        <f>ROUND(I294*H294,2)</f>
        <v>0</v>
      </c>
      <c r="K294" s="228"/>
      <c r="L294" s="45"/>
      <c r="M294" s="229" t="s">
        <v>1</v>
      </c>
      <c r="N294" s="230" t="s">
        <v>42</v>
      </c>
      <c r="O294" s="92"/>
      <c r="P294" s="231">
        <f>O294*H294</f>
        <v>0</v>
      </c>
      <c r="Q294" s="231">
        <v>0.00016000000000000001</v>
      </c>
      <c r="R294" s="231">
        <f>Q294*H294</f>
        <v>0.0013696000000000001</v>
      </c>
      <c r="S294" s="231">
        <v>0</v>
      </c>
      <c r="T294" s="23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3" t="s">
        <v>239</v>
      </c>
      <c r="AT294" s="233" t="s">
        <v>156</v>
      </c>
      <c r="AU294" s="233" t="s">
        <v>92</v>
      </c>
      <c r="AY294" s="18" t="s">
        <v>154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8" t="s">
        <v>92</v>
      </c>
      <c r="BK294" s="234">
        <f>ROUND(I294*H294,2)</f>
        <v>0</v>
      </c>
      <c r="BL294" s="18" t="s">
        <v>239</v>
      </c>
      <c r="BM294" s="233" t="s">
        <v>713</v>
      </c>
    </row>
    <row r="295" s="14" customFormat="1">
      <c r="A295" s="14"/>
      <c r="B295" s="246"/>
      <c r="C295" s="247"/>
      <c r="D295" s="237" t="s">
        <v>162</v>
      </c>
      <c r="E295" s="248" t="s">
        <v>1</v>
      </c>
      <c r="F295" s="249" t="s">
        <v>708</v>
      </c>
      <c r="G295" s="247"/>
      <c r="H295" s="250">
        <v>8.5600000000000005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162</v>
      </c>
      <c r="AU295" s="256" t="s">
        <v>92</v>
      </c>
      <c r="AV295" s="14" t="s">
        <v>92</v>
      </c>
      <c r="AW295" s="14" t="s">
        <v>32</v>
      </c>
      <c r="AX295" s="14" t="s">
        <v>84</v>
      </c>
      <c r="AY295" s="256" t="s">
        <v>154</v>
      </c>
    </row>
    <row r="296" s="2" customFormat="1" ht="24.15" customHeight="1">
      <c r="A296" s="39"/>
      <c r="B296" s="40"/>
      <c r="C296" s="221" t="s">
        <v>714</v>
      </c>
      <c r="D296" s="221" t="s">
        <v>156</v>
      </c>
      <c r="E296" s="222" t="s">
        <v>422</v>
      </c>
      <c r="F296" s="223" t="s">
        <v>423</v>
      </c>
      <c r="G296" s="224" t="s">
        <v>424</v>
      </c>
      <c r="H296" s="290"/>
      <c r="I296" s="226"/>
      <c r="J296" s="227">
        <f>ROUND(I296*H296,2)</f>
        <v>0</v>
      </c>
      <c r="K296" s="228"/>
      <c r="L296" s="45"/>
      <c r="M296" s="229" t="s">
        <v>1</v>
      </c>
      <c r="N296" s="230" t="s">
        <v>42</v>
      </c>
      <c r="O296" s="92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3" t="s">
        <v>239</v>
      </c>
      <c r="AT296" s="233" t="s">
        <v>156</v>
      </c>
      <c r="AU296" s="233" t="s">
        <v>92</v>
      </c>
      <c r="AY296" s="18" t="s">
        <v>154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8" t="s">
        <v>92</v>
      </c>
      <c r="BK296" s="234">
        <f>ROUND(I296*H296,2)</f>
        <v>0</v>
      </c>
      <c r="BL296" s="18" t="s">
        <v>239</v>
      </c>
      <c r="BM296" s="233" t="s">
        <v>715</v>
      </c>
    </row>
    <row r="297" s="12" customFormat="1" ht="22.8" customHeight="1">
      <c r="A297" s="12"/>
      <c r="B297" s="205"/>
      <c r="C297" s="206"/>
      <c r="D297" s="207" t="s">
        <v>75</v>
      </c>
      <c r="E297" s="219" t="s">
        <v>716</v>
      </c>
      <c r="F297" s="219" t="s">
        <v>717</v>
      </c>
      <c r="G297" s="206"/>
      <c r="H297" s="206"/>
      <c r="I297" s="209"/>
      <c r="J297" s="220">
        <f>BK297</f>
        <v>0</v>
      </c>
      <c r="K297" s="206"/>
      <c r="L297" s="211"/>
      <c r="M297" s="212"/>
      <c r="N297" s="213"/>
      <c r="O297" s="213"/>
      <c r="P297" s="214">
        <f>SUM(P298:P308)</f>
        <v>0</v>
      </c>
      <c r="Q297" s="213"/>
      <c r="R297" s="214">
        <f>SUM(R298:R308)</f>
        <v>0</v>
      </c>
      <c r="S297" s="213"/>
      <c r="T297" s="215">
        <f>SUM(T298:T308)</f>
        <v>0.48062500000000008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6" t="s">
        <v>92</v>
      </c>
      <c r="AT297" s="217" t="s">
        <v>75</v>
      </c>
      <c r="AU297" s="217" t="s">
        <v>84</v>
      </c>
      <c r="AY297" s="216" t="s">
        <v>154</v>
      </c>
      <c r="BK297" s="218">
        <f>SUM(BK298:BK308)</f>
        <v>0</v>
      </c>
    </row>
    <row r="298" s="2" customFormat="1" ht="24.15" customHeight="1">
      <c r="A298" s="39"/>
      <c r="B298" s="40"/>
      <c r="C298" s="221" t="s">
        <v>718</v>
      </c>
      <c r="D298" s="221" t="s">
        <v>156</v>
      </c>
      <c r="E298" s="222" t="s">
        <v>719</v>
      </c>
      <c r="F298" s="223" t="s">
        <v>720</v>
      </c>
      <c r="G298" s="224" t="s">
        <v>721</v>
      </c>
      <c r="H298" s="225">
        <v>3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42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239</v>
      </c>
      <c r="AT298" s="233" t="s">
        <v>156</v>
      </c>
      <c r="AU298" s="233" t="s">
        <v>92</v>
      </c>
      <c r="AY298" s="18" t="s">
        <v>154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92</v>
      </c>
      <c r="BK298" s="234">
        <f>ROUND(I298*H298,2)</f>
        <v>0</v>
      </c>
      <c r="BL298" s="18" t="s">
        <v>239</v>
      </c>
      <c r="BM298" s="233" t="s">
        <v>722</v>
      </c>
    </row>
    <row r="299" s="2" customFormat="1" ht="24.15" customHeight="1">
      <c r="A299" s="39"/>
      <c r="B299" s="40"/>
      <c r="C299" s="221" t="s">
        <v>723</v>
      </c>
      <c r="D299" s="221" t="s">
        <v>156</v>
      </c>
      <c r="E299" s="222" t="s">
        <v>724</v>
      </c>
      <c r="F299" s="223" t="s">
        <v>725</v>
      </c>
      <c r="G299" s="224" t="s">
        <v>721</v>
      </c>
      <c r="H299" s="225">
        <v>1</v>
      </c>
      <c r="I299" s="226"/>
      <c r="J299" s="227">
        <f>ROUND(I299*H299,2)</f>
        <v>0</v>
      </c>
      <c r="K299" s="228"/>
      <c r="L299" s="45"/>
      <c r="M299" s="229" t="s">
        <v>1</v>
      </c>
      <c r="N299" s="230" t="s">
        <v>42</v>
      </c>
      <c r="O299" s="92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239</v>
      </c>
      <c r="AT299" s="233" t="s">
        <v>156</v>
      </c>
      <c r="AU299" s="233" t="s">
        <v>92</v>
      </c>
      <c r="AY299" s="18" t="s">
        <v>154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92</v>
      </c>
      <c r="BK299" s="234">
        <f>ROUND(I299*H299,2)</f>
        <v>0</v>
      </c>
      <c r="BL299" s="18" t="s">
        <v>239</v>
      </c>
      <c r="BM299" s="233" t="s">
        <v>726</v>
      </c>
    </row>
    <row r="300" s="2" customFormat="1" ht="24.15" customHeight="1">
      <c r="A300" s="39"/>
      <c r="B300" s="40"/>
      <c r="C300" s="221" t="s">
        <v>727</v>
      </c>
      <c r="D300" s="221" t="s">
        <v>156</v>
      </c>
      <c r="E300" s="222" t="s">
        <v>728</v>
      </c>
      <c r="F300" s="223" t="s">
        <v>729</v>
      </c>
      <c r="G300" s="224" t="s">
        <v>721</v>
      </c>
      <c r="H300" s="225">
        <v>2</v>
      </c>
      <c r="I300" s="226"/>
      <c r="J300" s="227">
        <f>ROUND(I300*H300,2)</f>
        <v>0</v>
      </c>
      <c r="K300" s="228"/>
      <c r="L300" s="45"/>
      <c r="M300" s="229" t="s">
        <v>1</v>
      </c>
      <c r="N300" s="230" t="s">
        <v>42</v>
      </c>
      <c r="O300" s="92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3" t="s">
        <v>239</v>
      </c>
      <c r="AT300" s="233" t="s">
        <v>156</v>
      </c>
      <c r="AU300" s="233" t="s">
        <v>92</v>
      </c>
      <c r="AY300" s="18" t="s">
        <v>154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8" t="s">
        <v>92</v>
      </c>
      <c r="BK300" s="234">
        <f>ROUND(I300*H300,2)</f>
        <v>0</v>
      </c>
      <c r="BL300" s="18" t="s">
        <v>239</v>
      </c>
      <c r="BM300" s="233" t="s">
        <v>730</v>
      </c>
    </row>
    <row r="301" s="2" customFormat="1" ht="24.15" customHeight="1">
      <c r="A301" s="39"/>
      <c r="B301" s="40"/>
      <c r="C301" s="221" t="s">
        <v>731</v>
      </c>
      <c r="D301" s="221" t="s">
        <v>156</v>
      </c>
      <c r="E301" s="222" t="s">
        <v>732</v>
      </c>
      <c r="F301" s="223" t="s">
        <v>733</v>
      </c>
      <c r="G301" s="224" t="s">
        <v>721</v>
      </c>
      <c r="H301" s="225">
        <v>1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42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239</v>
      </c>
      <c r="AT301" s="233" t="s">
        <v>156</v>
      </c>
      <c r="AU301" s="233" t="s">
        <v>92</v>
      </c>
      <c r="AY301" s="18" t="s">
        <v>154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92</v>
      </c>
      <c r="BK301" s="234">
        <f>ROUND(I301*H301,2)</f>
        <v>0</v>
      </c>
      <c r="BL301" s="18" t="s">
        <v>239</v>
      </c>
      <c r="BM301" s="233" t="s">
        <v>734</v>
      </c>
    </row>
    <row r="302" s="2" customFormat="1" ht="24.15" customHeight="1">
      <c r="A302" s="39"/>
      <c r="B302" s="40"/>
      <c r="C302" s="221" t="s">
        <v>735</v>
      </c>
      <c r="D302" s="221" t="s">
        <v>156</v>
      </c>
      <c r="E302" s="222" t="s">
        <v>736</v>
      </c>
      <c r="F302" s="223" t="s">
        <v>737</v>
      </c>
      <c r="G302" s="224" t="s">
        <v>721</v>
      </c>
      <c r="H302" s="225">
        <v>1</v>
      </c>
      <c r="I302" s="226"/>
      <c r="J302" s="227">
        <f>ROUND(I302*H302,2)</f>
        <v>0</v>
      </c>
      <c r="K302" s="228"/>
      <c r="L302" s="45"/>
      <c r="M302" s="229" t="s">
        <v>1</v>
      </c>
      <c r="N302" s="230" t="s">
        <v>42</v>
      </c>
      <c r="O302" s="92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3" t="s">
        <v>239</v>
      </c>
      <c r="AT302" s="233" t="s">
        <v>156</v>
      </c>
      <c r="AU302" s="233" t="s">
        <v>92</v>
      </c>
      <c r="AY302" s="18" t="s">
        <v>154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8" t="s">
        <v>92</v>
      </c>
      <c r="BK302" s="234">
        <f>ROUND(I302*H302,2)</f>
        <v>0</v>
      </c>
      <c r="BL302" s="18" t="s">
        <v>239</v>
      </c>
      <c r="BM302" s="233" t="s">
        <v>738</v>
      </c>
    </row>
    <row r="303" s="2" customFormat="1" ht="24.15" customHeight="1">
      <c r="A303" s="39"/>
      <c r="B303" s="40"/>
      <c r="C303" s="221" t="s">
        <v>739</v>
      </c>
      <c r="D303" s="221" t="s">
        <v>156</v>
      </c>
      <c r="E303" s="222" t="s">
        <v>740</v>
      </c>
      <c r="F303" s="223" t="s">
        <v>741</v>
      </c>
      <c r="G303" s="224" t="s">
        <v>721</v>
      </c>
      <c r="H303" s="225">
        <v>1</v>
      </c>
      <c r="I303" s="226"/>
      <c r="J303" s="227">
        <f>ROUND(I303*H303,2)</f>
        <v>0</v>
      </c>
      <c r="K303" s="228"/>
      <c r="L303" s="45"/>
      <c r="M303" s="229" t="s">
        <v>1</v>
      </c>
      <c r="N303" s="230" t="s">
        <v>42</v>
      </c>
      <c r="O303" s="92"/>
      <c r="P303" s="231">
        <f>O303*H303</f>
        <v>0</v>
      </c>
      <c r="Q303" s="231">
        <v>0</v>
      </c>
      <c r="R303" s="231">
        <f>Q303*H303</f>
        <v>0</v>
      </c>
      <c r="S303" s="231">
        <v>0</v>
      </c>
      <c r="T303" s="23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239</v>
      </c>
      <c r="AT303" s="233" t="s">
        <v>156</v>
      </c>
      <c r="AU303" s="233" t="s">
        <v>92</v>
      </c>
      <c r="AY303" s="18" t="s">
        <v>154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92</v>
      </c>
      <c r="BK303" s="234">
        <f>ROUND(I303*H303,2)</f>
        <v>0</v>
      </c>
      <c r="BL303" s="18" t="s">
        <v>239</v>
      </c>
      <c r="BM303" s="233" t="s">
        <v>742</v>
      </c>
    </row>
    <row r="304" s="2" customFormat="1" ht="24.15" customHeight="1">
      <c r="A304" s="39"/>
      <c r="B304" s="40"/>
      <c r="C304" s="221" t="s">
        <v>743</v>
      </c>
      <c r="D304" s="221" t="s">
        <v>156</v>
      </c>
      <c r="E304" s="222" t="s">
        <v>744</v>
      </c>
      <c r="F304" s="223" t="s">
        <v>745</v>
      </c>
      <c r="G304" s="224" t="s">
        <v>721</v>
      </c>
      <c r="H304" s="225">
        <v>1</v>
      </c>
      <c r="I304" s="226"/>
      <c r="J304" s="227">
        <f>ROUND(I304*H304,2)</f>
        <v>0</v>
      </c>
      <c r="K304" s="228"/>
      <c r="L304" s="45"/>
      <c r="M304" s="229" t="s">
        <v>1</v>
      </c>
      <c r="N304" s="230" t="s">
        <v>42</v>
      </c>
      <c r="O304" s="92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3" t="s">
        <v>239</v>
      </c>
      <c r="AT304" s="233" t="s">
        <v>156</v>
      </c>
      <c r="AU304" s="233" t="s">
        <v>92</v>
      </c>
      <c r="AY304" s="18" t="s">
        <v>154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8" t="s">
        <v>92</v>
      </c>
      <c r="BK304" s="234">
        <f>ROUND(I304*H304,2)</f>
        <v>0</v>
      </c>
      <c r="BL304" s="18" t="s">
        <v>239</v>
      </c>
      <c r="BM304" s="233" t="s">
        <v>746</v>
      </c>
    </row>
    <row r="305" s="2" customFormat="1" ht="24.15" customHeight="1">
      <c r="A305" s="39"/>
      <c r="B305" s="40"/>
      <c r="C305" s="221" t="s">
        <v>747</v>
      </c>
      <c r="D305" s="221" t="s">
        <v>156</v>
      </c>
      <c r="E305" s="222" t="s">
        <v>748</v>
      </c>
      <c r="F305" s="223" t="s">
        <v>749</v>
      </c>
      <c r="G305" s="224" t="s">
        <v>226</v>
      </c>
      <c r="H305" s="225">
        <v>19.225000000000001</v>
      </c>
      <c r="I305" s="226"/>
      <c r="J305" s="227">
        <f>ROUND(I305*H305,2)</f>
        <v>0</v>
      </c>
      <c r="K305" s="228"/>
      <c r="L305" s="45"/>
      <c r="M305" s="229" t="s">
        <v>1</v>
      </c>
      <c r="N305" s="230" t="s">
        <v>42</v>
      </c>
      <c r="O305" s="92"/>
      <c r="P305" s="231">
        <f>O305*H305</f>
        <v>0</v>
      </c>
      <c r="Q305" s="231">
        <v>0</v>
      </c>
      <c r="R305" s="231">
        <f>Q305*H305</f>
        <v>0</v>
      </c>
      <c r="S305" s="231">
        <v>0.025000000000000001</v>
      </c>
      <c r="T305" s="232">
        <f>S305*H305</f>
        <v>0.48062500000000008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239</v>
      </c>
      <c r="AT305" s="233" t="s">
        <v>156</v>
      </c>
      <c r="AU305" s="233" t="s">
        <v>92</v>
      </c>
      <c r="AY305" s="18" t="s">
        <v>154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92</v>
      </c>
      <c r="BK305" s="234">
        <f>ROUND(I305*H305,2)</f>
        <v>0</v>
      </c>
      <c r="BL305" s="18" t="s">
        <v>239</v>
      </c>
      <c r="BM305" s="233" t="s">
        <v>750</v>
      </c>
    </row>
    <row r="306" s="13" customFormat="1">
      <c r="A306" s="13"/>
      <c r="B306" s="235"/>
      <c r="C306" s="236"/>
      <c r="D306" s="237" t="s">
        <v>162</v>
      </c>
      <c r="E306" s="238" t="s">
        <v>1</v>
      </c>
      <c r="F306" s="239" t="s">
        <v>751</v>
      </c>
      <c r="G306" s="236"/>
      <c r="H306" s="238" t="s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162</v>
      </c>
      <c r="AU306" s="245" t="s">
        <v>92</v>
      </c>
      <c r="AV306" s="13" t="s">
        <v>84</v>
      </c>
      <c r="AW306" s="13" t="s">
        <v>32</v>
      </c>
      <c r="AX306" s="13" t="s">
        <v>76</v>
      </c>
      <c r="AY306" s="245" t="s">
        <v>154</v>
      </c>
    </row>
    <row r="307" s="14" customFormat="1">
      <c r="A307" s="14"/>
      <c r="B307" s="246"/>
      <c r="C307" s="247"/>
      <c r="D307" s="237" t="s">
        <v>162</v>
      </c>
      <c r="E307" s="248" t="s">
        <v>1</v>
      </c>
      <c r="F307" s="249" t="s">
        <v>752</v>
      </c>
      <c r="G307" s="247"/>
      <c r="H307" s="250">
        <v>19.225000000000001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162</v>
      </c>
      <c r="AU307" s="256" t="s">
        <v>92</v>
      </c>
      <c r="AV307" s="14" t="s">
        <v>92</v>
      </c>
      <c r="AW307" s="14" t="s">
        <v>32</v>
      </c>
      <c r="AX307" s="14" t="s">
        <v>84</v>
      </c>
      <c r="AY307" s="256" t="s">
        <v>154</v>
      </c>
    </row>
    <row r="308" s="2" customFormat="1" ht="24.15" customHeight="1">
      <c r="A308" s="39"/>
      <c r="B308" s="40"/>
      <c r="C308" s="221" t="s">
        <v>753</v>
      </c>
      <c r="D308" s="221" t="s">
        <v>156</v>
      </c>
      <c r="E308" s="222" t="s">
        <v>754</v>
      </c>
      <c r="F308" s="223" t="s">
        <v>755</v>
      </c>
      <c r="G308" s="224" t="s">
        <v>424</v>
      </c>
      <c r="H308" s="290"/>
      <c r="I308" s="226"/>
      <c r="J308" s="227">
        <f>ROUND(I308*H308,2)</f>
        <v>0</v>
      </c>
      <c r="K308" s="228"/>
      <c r="L308" s="45"/>
      <c r="M308" s="229" t="s">
        <v>1</v>
      </c>
      <c r="N308" s="230" t="s">
        <v>42</v>
      </c>
      <c r="O308" s="92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3" t="s">
        <v>239</v>
      </c>
      <c r="AT308" s="233" t="s">
        <v>156</v>
      </c>
      <c r="AU308" s="233" t="s">
        <v>92</v>
      </c>
      <c r="AY308" s="18" t="s">
        <v>154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8" t="s">
        <v>92</v>
      </c>
      <c r="BK308" s="234">
        <f>ROUND(I308*H308,2)</f>
        <v>0</v>
      </c>
      <c r="BL308" s="18" t="s">
        <v>239</v>
      </c>
      <c r="BM308" s="233" t="s">
        <v>756</v>
      </c>
    </row>
    <row r="309" s="12" customFormat="1" ht="25.92" customHeight="1">
      <c r="A309" s="12"/>
      <c r="B309" s="205"/>
      <c r="C309" s="206"/>
      <c r="D309" s="207" t="s">
        <v>75</v>
      </c>
      <c r="E309" s="208" t="s">
        <v>433</v>
      </c>
      <c r="F309" s="208" t="s">
        <v>434</v>
      </c>
      <c r="G309" s="206"/>
      <c r="H309" s="206"/>
      <c r="I309" s="209"/>
      <c r="J309" s="210">
        <f>BK309</f>
        <v>0</v>
      </c>
      <c r="K309" s="206"/>
      <c r="L309" s="211"/>
      <c r="M309" s="212"/>
      <c r="N309" s="213"/>
      <c r="O309" s="213"/>
      <c r="P309" s="214">
        <f>P310+P312+P321+P330+P343</f>
        <v>0</v>
      </c>
      <c r="Q309" s="213"/>
      <c r="R309" s="214">
        <f>R310+R312+R321+R330+R343</f>
        <v>0</v>
      </c>
      <c r="S309" s="213"/>
      <c r="T309" s="215">
        <f>T310+T312+T321+T330+T343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6" t="s">
        <v>180</v>
      </c>
      <c r="AT309" s="217" t="s">
        <v>75</v>
      </c>
      <c r="AU309" s="217" t="s">
        <v>76</v>
      </c>
      <c r="AY309" s="216" t="s">
        <v>154</v>
      </c>
      <c r="BK309" s="218">
        <f>BK310+BK312+BK321+BK330+BK343</f>
        <v>0</v>
      </c>
    </row>
    <row r="310" s="12" customFormat="1" ht="22.8" customHeight="1">
      <c r="A310" s="12"/>
      <c r="B310" s="205"/>
      <c r="C310" s="206"/>
      <c r="D310" s="207" t="s">
        <v>75</v>
      </c>
      <c r="E310" s="219" t="s">
        <v>757</v>
      </c>
      <c r="F310" s="219" t="s">
        <v>758</v>
      </c>
      <c r="G310" s="206"/>
      <c r="H310" s="206"/>
      <c r="I310" s="209"/>
      <c r="J310" s="220">
        <f>BK310</f>
        <v>0</v>
      </c>
      <c r="K310" s="206"/>
      <c r="L310" s="211"/>
      <c r="M310" s="212"/>
      <c r="N310" s="213"/>
      <c r="O310" s="213"/>
      <c r="P310" s="214">
        <f>P311</f>
        <v>0</v>
      </c>
      <c r="Q310" s="213"/>
      <c r="R310" s="214">
        <f>R311</f>
        <v>0</v>
      </c>
      <c r="S310" s="213"/>
      <c r="T310" s="215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6" t="s">
        <v>180</v>
      </c>
      <c r="AT310" s="217" t="s">
        <v>75</v>
      </c>
      <c r="AU310" s="217" t="s">
        <v>84</v>
      </c>
      <c r="AY310" s="216" t="s">
        <v>154</v>
      </c>
      <c r="BK310" s="218">
        <f>BK311</f>
        <v>0</v>
      </c>
    </row>
    <row r="311" s="2" customFormat="1" ht="16.5" customHeight="1">
      <c r="A311" s="39"/>
      <c r="B311" s="40"/>
      <c r="C311" s="221" t="s">
        <v>759</v>
      </c>
      <c r="D311" s="221" t="s">
        <v>156</v>
      </c>
      <c r="E311" s="222" t="s">
        <v>760</v>
      </c>
      <c r="F311" s="223" t="s">
        <v>761</v>
      </c>
      <c r="G311" s="224" t="s">
        <v>439</v>
      </c>
      <c r="H311" s="225">
        <v>1</v>
      </c>
      <c r="I311" s="226"/>
      <c r="J311" s="227">
        <f>ROUND(I311*H311,2)</f>
        <v>0</v>
      </c>
      <c r="K311" s="228"/>
      <c r="L311" s="45"/>
      <c r="M311" s="229" t="s">
        <v>1</v>
      </c>
      <c r="N311" s="230" t="s">
        <v>42</v>
      </c>
      <c r="O311" s="92"/>
      <c r="P311" s="231">
        <f>O311*H311</f>
        <v>0</v>
      </c>
      <c r="Q311" s="231">
        <v>0</v>
      </c>
      <c r="R311" s="231">
        <f>Q311*H311</f>
        <v>0</v>
      </c>
      <c r="S311" s="231">
        <v>0</v>
      </c>
      <c r="T311" s="232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3" t="s">
        <v>478</v>
      </c>
      <c r="AT311" s="233" t="s">
        <v>156</v>
      </c>
      <c r="AU311" s="233" t="s">
        <v>92</v>
      </c>
      <c r="AY311" s="18" t="s">
        <v>154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8" t="s">
        <v>92</v>
      </c>
      <c r="BK311" s="234">
        <f>ROUND(I311*H311,2)</f>
        <v>0</v>
      </c>
      <c r="BL311" s="18" t="s">
        <v>478</v>
      </c>
      <c r="BM311" s="233" t="s">
        <v>762</v>
      </c>
    </row>
    <row r="312" s="12" customFormat="1" ht="22.8" customHeight="1">
      <c r="A312" s="12"/>
      <c r="B312" s="205"/>
      <c r="C312" s="206"/>
      <c r="D312" s="207" t="s">
        <v>75</v>
      </c>
      <c r="E312" s="219" t="s">
        <v>435</v>
      </c>
      <c r="F312" s="219" t="s">
        <v>436</v>
      </c>
      <c r="G312" s="206"/>
      <c r="H312" s="206"/>
      <c r="I312" s="209"/>
      <c r="J312" s="220">
        <f>BK312</f>
        <v>0</v>
      </c>
      <c r="K312" s="206"/>
      <c r="L312" s="211"/>
      <c r="M312" s="212"/>
      <c r="N312" s="213"/>
      <c r="O312" s="213"/>
      <c r="P312" s="214">
        <f>SUM(P313:P320)</f>
        <v>0</v>
      </c>
      <c r="Q312" s="213"/>
      <c r="R312" s="214">
        <f>SUM(R313:R320)</f>
        <v>0</v>
      </c>
      <c r="S312" s="213"/>
      <c r="T312" s="215">
        <f>SUM(T313:T320)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6" t="s">
        <v>180</v>
      </c>
      <c r="AT312" s="217" t="s">
        <v>75</v>
      </c>
      <c r="AU312" s="217" t="s">
        <v>84</v>
      </c>
      <c r="AY312" s="216" t="s">
        <v>154</v>
      </c>
      <c r="BK312" s="218">
        <f>SUM(BK313:BK320)</f>
        <v>0</v>
      </c>
    </row>
    <row r="313" s="2" customFormat="1" ht="16.5" customHeight="1">
      <c r="A313" s="39"/>
      <c r="B313" s="40"/>
      <c r="C313" s="221" t="s">
        <v>763</v>
      </c>
      <c r="D313" s="221" t="s">
        <v>156</v>
      </c>
      <c r="E313" s="222" t="s">
        <v>438</v>
      </c>
      <c r="F313" s="223" t="s">
        <v>436</v>
      </c>
      <c r="G313" s="224" t="s">
        <v>439</v>
      </c>
      <c r="H313" s="225">
        <v>1</v>
      </c>
      <c r="I313" s="226"/>
      <c r="J313" s="227">
        <f>ROUND(I313*H313,2)</f>
        <v>0</v>
      </c>
      <c r="K313" s="228"/>
      <c r="L313" s="45"/>
      <c r="M313" s="229" t="s">
        <v>1</v>
      </c>
      <c r="N313" s="230" t="s">
        <v>42</v>
      </c>
      <c r="O313" s="92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3" t="s">
        <v>160</v>
      </c>
      <c r="AT313" s="233" t="s">
        <v>156</v>
      </c>
      <c r="AU313" s="233" t="s">
        <v>92</v>
      </c>
      <c r="AY313" s="18" t="s">
        <v>154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8" t="s">
        <v>92</v>
      </c>
      <c r="BK313" s="234">
        <f>ROUND(I313*H313,2)</f>
        <v>0</v>
      </c>
      <c r="BL313" s="18" t="s">
        <v>160</v>
      </c>
      <c r="BM313" s="233" t="s">
        <v>764</v>
      </c>
    </row>
    <row r="314" s="13" customFormat="1">
      <c r="A314" s="13"/>
      <c r="B314" s="235"/>
      <c r="C314" s="236"/>
      <c r="D314" s="237" t="s">
        <v>162</v>
      </c>
      <c r="E314" s="238" t="s">
        <v>1</v>
      </c>
      <c r="F314" s="239" t="s">
        <v>441</v>
      </c>
      <c r="G314" s="236"/>
      <c r="H314" s="238" t="s">
        <v>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162</v>
      </c>
      <c r="AU314" s="245" t="s">
        <v>92</v>
      </c>
      <c r="AV314" s="13" t="s">
        <v>84</v>
      </c>
      <c r="AW314" s="13" t="s">
        <v>32</v>
      </c>
      <c r="AX314" s="13" t="s">
        <v>76</v>
      </c>
      <c r="AY314" s="245" t="s">
        <v>154</v>
      </c>
    </row>
    <row r="315" s="13" customFormat="1">
      <c r="A315" s="13"/>
      <c r="B315" s="235"/>
      <c r="C315" s="236"/>
      <c r="D315" s="237" t="s">
        <v>162</v>
      </c>
      <c r="E315" s="238" t="s">
        <v>1</v>
      </c>
      <c r="F315" s="239" t="s">
        <v>442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162</v>
      </c>
      <c r="AU315" s="245" t="s">
        <v>92</v>
      </c>
      <c r="AV315" s="13" t="s">
        <v>84</v>
      </c>
      <c r="AW315" s="13" t="s">
        <v>32</v>
      </c>
      <c r="AX315" s="13" t="s">
        <v>76</v>
      </c>
      <c r="AY315" s="245" t="s">
        <v>154</v>
      </c>
    </row>
    <row r="316" s="13" customFormat="1">
      <c r="A316" s="13"/>
      <c r="B316" s="235"/>
      <c r="C316" s="236"/>
      <c r="D316" s="237" t="s">
        <v>162</v>
      </c>
      <c r="E316" s="238" t="s">
        <v>1</v>
      </c>
      <c r="F316" s="239" t="s">
        <v>443</v>
      </c>
      <c r="G316" s="236"/>
      <c r="H316" s="238" t="s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162</v>
      </c>
      <c r="AU316" s="245" t="s">
        <v>92</v>
      </c>
      <c r="AV316" s="13" t="s">
        <v>84</v>
      </c>
      <c r="AW316" s="13" t="s">
        <v>32</v>
      </c>
      <c r="AX316" s="13" t="s">
        <v>76</v>
      </c>
      <c r="AY316" s="245" t="s">
        <v>154</v>
      </c>
    </row>
    <row r="317" s="13" customFormat="1">
      <c r="A317" s="13"/>
      <c r="B317" s="235"/>
      <c r="C317" s="236"/>
      <c r="D317" s="237" t="s">
        <v>162</v>
      </c>
      <c r="E317" s="238" t="s">
        <v>1</v>
      </c>
      <c r="F317" s="239" t="s">
        <v>444</v>
      </c>
      <c r="G317" s="236"/>
      <c r="H317" s="238" t="s">
        <v>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162</v>
      </c>
      <c r="AU317" s="245" t="s">
        <v>92</v>
      </c>
      <c r="AV317" s="13" t="s">
        <v>84</v>
      </c>
      <c r="AW317" s="13" t="s">
        <v>32</v>
      </c>
      <c r="AX317" s="13" t="s">
        <v>76</v>
      </c>
      <c r="AY317" s="245" t="s">
        <v>154</v>
      </c>
    </row>
    <row r="318" s="13" customFormat="1">
      <c r="A318" s="13"/>
      <c r="B318" s="235"/>
      <c r="C318" s="236"/>
      <c r="D318" s="237" t="s">
        <v>162</v>
      </c>
      <c r="E318" s="238" t="s">
        <v>1</v>
      </c>
      <c r="F318" s="239" t="s">
        <v>445</v>
      </c>
      <c r="G318" s="236"/>
      <c r="H318" s="238" t="s">
        <v>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162</v>
      </c>
      <c r="AU318" s="245" t="s">
        <v>92</v>
      </c>
      <c r="AV318" s="13" t="s">
        <v>84</v>
      </c>
      <c r="AW318" s="13" t="s">
        <v>32</v>
      </c>
      <c r="AX318" s="13" t="s">
        <v>76</v>
      </c>
      <c r="AY318" s="245" t="s">
        <v>154</v>
      </c>
    </row>
    <row r="319" s="13" customFormat="1">
      <c r="A319" s="13"/>
      <c r="B319" s="235"/>
      <c r="C319" s="236"/>
      <c r="D319" s="237" t="s">
        <v>162</v>
      </c>
      <c r="E319" s="238" t="s">
        <v>1</v>
      </c>
      <c r="F319" s="239" t="s">
        <v>446</v>
      </c>
      <c r="G319" s="236"/>
      <c r="H319" s="238" t="s">
        <v>1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162</v>
      </c>
      <c r="AU319" s="245" t="s">
        <v>92</v>
      </c>
      <c r="AV319" s="13" t="s">
        <v>84</v>
      </c>
      <c r="AW319" s="13" t="s">
        <v>32</v>
      </c>
      <c r="AX319" s="13" t="s">
        <v>76</v>
      </c>
      <c r="AY319" s="245" t="s">
        <v>154</v>
      </c>
    </row>
    <row r="320" s="14" customFormat="1">
      <c r="A320" s="14"/>
      <c r="B320" s="246"/>
      <c r="C320" s="247"/>
      <c r="D320" s="237" t="s">
        <v>162</v>
      </c>
      <c r="E320" s="248" t="s">
        <v>1</v>
      </c>
      <c r="F320" s="249" t="s">
        <v>84</v>
      </c>
      <c r="G320" s="247"/>
      <c r="H320" s="250">
        <v>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162</v>
      </c>
      <c r="AU320" s="256" t="s">
        <v>92</v>
      </c>
      <c r="AV320" s="14" t="s">
        <v>92</v>
      </c>
      <c r="AW320" s="14" t="s">
        <v>32</v>
      </c>
      <c r="AX320" s="14" t="s">
        <v>84</v>
      </c>
      <c r="AY320" s="256" t="s">
        <v>154</v>
      </c>
    </row>
    <row r="321" s="12" customFormat="1" ht="22.8" customHeight="1">
      <c r="A321" s="12"/>
      <c r="B321" s="205"/>
      <c r="C321" s="206"/>
      <c r="D321" s="207" t="s">
        <v>75</v>
      </c>
      <c r="E321" s="219" t="s">
        <v>447</v>
      </c>
      <c r="F321" s="219" t="s">
        <v>448</v>
      </c>
      <c r="G321" s="206"/>
      <c r="H321" s="206"/>
      <c r="I321" s="209"/>
      <c r="J321" s="220">
        <f>BK321</f>
        <v>0</v>
      </c>
      <c r="K321" s="206"/>
      <c r="L321" s="211"/>
      <c r="M321" s="212"/>
      <c r="N321" s="213"/>
      <c r="O321" s="213"/>
      <c r="P321" s="214">
        <f>SUM(P322:P329)</f>
        <v>0</v>
      </c>
      <c r="Q321" s="213"/>
      <c r="R321" s="214">
        <f>SUM(R322:R329)</f>
        <v>0</v>
      </c>
      <c r="S321" s="213"/>
      <c r="T321" s="215">
        <f>SUM(T322:T329)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6" t="s">
        <v>180</v>
      </c>
      <c r="AT321" s="217" t="s">
        <v>75</v>
      </c>
      <c r="AU321" s="217" t="s">
        <v>84</v>
      </c>
      <c r="AY321" s="216" t="s">
        <v>154</v>
      </c>
      <c r="BK321" s="218">
        <f>SUM(BK322:BK329)</f>
        <v>0</v>
      </c>
    </row>
    <row r="322" s="2" customFormat="1" ht="16.5" customHeight="1">
      <c r="A322" s="39"/>
      <c r="B322" s="40"/>
      <c r="C322" s="221" t="s">
        <v>765</v>
      </c>
      <c r="D322" s="221" t="s">
        <v>156</v>
      </c>
      <c r="E322" s="222" t="s">
        <v>450</v>
      </c>
      <c r="F322" s="223" t="s">
        <v>448</v>
      </c>
      <c r="G322" s="224" t="s">
        <v>439</v>
      </c>
      <c r="H322" s="225">
        <v>1</v>
      </c>
      <c r="I322" s="226"/>
      <c r="J322" s="227">
        <f>ROUND(I322*H322,2)</f>
        <v>0</v>
      </c>
      <c r="K322" s="228"/>
      <c r="L322" s="45"/>
      <c r="M322" s="229" t="s">
        <v>1</v>
      </c>
      <c r="N322" s="230" t="s">
        <v>42</v>
      </c>
      <c r="O322" s="92"/>
      <c r="P322" s="231">
        <f>O322*H322</f>
        <v>0</v>
      </c>
      <c r="Q322" s="231">
        <v>0</v>
      </c>
      <c r="R322" s="231">
        <f>Q322*H322</f>
        <v>0</v>
      </c>
      <c r="S322" s="231">
        <v>0</v>
      </c>
      <c r="T322" s="23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3" t="s">
        <v>160</v>
      </c>
      <c r="AT322" s="233" t="s">
        <v>156</v>
      </c>
      <c r="AU322" s="233" t="s">
        <v>92</v>
      </c>
      <c r="AY322" s="18" t="s">
        <v>154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92</v>
      </c>
      <c r="BK322" s="234">
        <f>ROUND(I322*H322,2)</f>
        <v>0</v>
      </c>
      <c r="BL322" s="18" t="s">
        <v>160</v>
      </c>
      <c r="BM322" s="233" t="s">
        <v>766</v>
      </c>
    </row>
    <row r="323" s="13" customFormat="1">
      <c r="A323" s="13"/>
      <c r="B323" s="235"/>
      <c r="C323" s="236"/>
      <c r="D323" s="237" t="s">
        <v>162</v>
      </c>
      <c r="E323" s="238" t="s">
        <v>1</v>
      </c>
      <c r="F323" s="239" t="s">
        <v>452</v>
      </c>
      <c r="G323" s="236"/>
      <c r="H323" s="238" t="s">
        <v>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162</v>
      </c>
      <c r="AU323" s="245" t="s">
        <v>92</v>
      </c>
      <c r="AV323" s="13" t="s">
        <v>84</v>
      </c>
      <c r="AW323" s="13" t="s">
        <v>32</v>
      </c>
      <c r="AX323" s="13" t="s">
        <v>76</v>
      </c>
      <c r="AY323" s="245" t="s">
        <v>154</v>
      </c>
    </row>
    <row r="324" s="13" customFormat="1">
      <c r="A324" s="13"/>
      <c r="B324" s="235"/>
      <c r="C324" s="236"/>
      <c r="D324" s="237" t="s">
        <v>162</v>
      </c>
      <c r="E324" s="238" t="s">
        <v>1</v>
      </c>
      <c r="F324" s="239" t="s">
        <v>453</v>
      </c>
      <c r="G324" s="236"/>
      <c r="H324" s="238" t="s">
        <v>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162</v>
      </c>
      <c r="AU324" s="245" t="s">
        <v>92</v>
      </c>
      <c r="AV324" s="13" t="s">
        <v>84</v>
      </c>
      <c r="AW324" s="13" t="s">
        <v>32</v>
      </c>
      <c r="AX324" s="13" t="s">
        <v>76</v>
      </c>
      <c r="AY324" s="245" t="s">
        <v>154</v>
      </c>
    </row>
    <row r="325" s="13" customFormat="1">
      <c r="A325" s="13"/>
      <c r="B325" s="235"/>
      <c r="C325" s="236"/>
      <c r="D325" s="237" t="s">
        <v>162</v>
      </c>
      <c r="E325" s="238" t="s">
        <v>1</v>
      </c>
      <c r="F325" s="239" t="s">
        <v>454</v>
      </c>
      <c r="G325" s="236"/>
      <c r="H325" s="238" t="s">
        <v>1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162</v>
      </c>
      <c r="AU325" s="245" t="s">
        <v>92</v>
      </c>
      <c r="AV325" s="13" t="s">
        <v>84</v>
      </c>
      <c r="AW325" s="13" t="s">
        <v>32</v>
      </c>
      <c r="AX325" s="13" t="s">
        <v>76</v>
      </c>
      <c r="AY325" s="245" t="s">
        <v>154</v>
      </c>
    </row>
    <row r="326" s="13" customFormat="1">
      <c r="A326" s="13"/>
      <c r="B326" s="235"/>
      <c r="C326" s="236"/>
      <c r="D326" s="237" t="s">
        <v>162</v>
      </c>
      <c r="E326" s="238" t="s">
        <v>1</v>
      </c>
      <c r="F326" s="239" t="s">
        <v>455</v>
      </c>
      <c r="G326" s="236"/>
      <c r="H326" s="238" t="s">
        <v>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162</v>
      </c>
      <c r="AU326" s="245" t="s">
        <v>92</v>
      </c>
      <c r="AV326" s="13" t="s">
        <v>84</v>
      </c>
      <c r="AW326" s="13" t="s">
        <v>32</v>
      </c>
      <c r="AX326" s="13" t="s">
        <v>76</v>
      </c>
      <c r="AY326" s="245" t="s">
        <v>154</v>
      </c>
    </row>
    <row r="327" s="13" customFormat="1">
      <c r="A327" s="13"/>
      <c r="B327" s="235"/>
      <c r="C327" s="236"/>
      <c r="D327" s="237" t="s">
        <v>162</v>
      </c>
      <c r="E327" s="238" t="s">
        <v>1</v>
      </c>
      <c r="F327" s="239" t="s">
        <v>456</v>
      </c>
      <c r="G327" s="236"/>
      <c r="H327" s="238" t="s">
        <v>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162</v>
      </c>
      <c r="AU327" s="245" t="s">
        <v>92</v>
      </c>
      <c r="AV327" s="13" t="s">
        <v>84</v>
      </c>
      <c r="AW327" s="13" t="s">
        <v>32</v>
      </c>
      <c r="AX327" s="13" t="s">
        <v>76</v>
      </c>
      <c r="AY327" s="245" t="s">
        <v>154</v>
      </c>
    </row>
    <row r="328" s="13" customFormat="1">
      <c r="A328" s="13"/>
      <c r="B328" s="235"/>
      <c r="C328" s="236"/>
      <c r="D328" s="237" t="s">
        <v>162</v>
      </c>
      <c r="E328" s="238" t="s">
        <v>1</v>
      </c>
      <c r="F328" s="239" t="s">
        <v>457</v>
      </c>
      <c r="G328" s="236"/>
      <c r="H328" s="238" t="s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162</v>
      </c>
      <c r="AU328" s="245" t="s">
        <v>92</v>
      </c>
      <c r="AV328" s="13" t="s">
        <v>84</v>
      </c>
      <c r="AW328" s="13" t="s">
        <v>32</v>
      </c>
      <c r="AX328" s="13" t="s">
        <v>76</v>
      </c>
      <c r="AY328" s="245" t="s">
        <v>154</v>
      </c>
    </row>
    <row r="329" s="14" customFormat="1">
      <c r="A329" s="14"/>
      <c r="B329" s="246"/>
      <c r="C329" s="247"/>
      <c r="D329" s="237" t="s">
        <v>162</v>
      </c>
      <c r="E329" s="248" t="s">
        <v>1</v>
      </c>
      <c r="F329" s="249" t="s">
        <v>84</v>
      </c>
      <c r="G329" s="247"/>
      <c r="H329" s="250">
        <v>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162</v>
      </c>
      <c r="AU329" s="256" t="s">
        <v>92</v>
      </c>
      <c r="AV329" s="14" t="s">
        <v>92</v>
      </c>
      <c r="AW329" s="14" t="s">
        <v>32</v>
      </c>
      <c r="AX329" s="14" t="s">
        <v>84</v>
      </c>
      <c r="AY329" s="256" t="s">
        <v>154</v>
      </c>
    </row>
    <row r="330" s="12" customFormat="1" ht="22.8" customHeight="1">
      <c r="A330" s="12"/>
      <c r="B330" s="205"/>
      <c r="C330" s="206"/>
      <c r="D330" s="207" t="s">
        <v>75</v>
      </c>
      <c r="E330" s="219" t="s">
        <v>458</v>
      </c>
      <c r="F330" s="219" t="s">
        <v>459</v>
      </c>
      <c r="G330" s="206"/>
      <c r="H330" s="206"/>
      <c r="I330" s="209"/>
      <c r="J330" s="220">
        <f>BK330</f>
        <v>0</v>
      </c>
      <c r="K330" s="206"/>
      <c r="L330" s="211"/>
      <c r="M330" s="212"/>
      <c r="N330" s="213"/>
      <c r="O330" s="213"/>
      <c r="P330" s="214">
        <f>SUM(P331:P342)</f>
        <v>0</v>
      </c>
      <c r="Q330" s="213"/>
      <c r="R330" s="214">
        <f>SUM(R331:R342)</f>
        <v>0</v>
      </c>
      <c r="S330" s="213"/>
      <c r="T330" s="215">
        <f>SUM(T331:T342)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6" t="s">
        <v>180</v>
      </c>
      <c r="AT330" s="217" t="s">
        <v>75</v>
      </c>
      <c r="AU330" s="217" t="s">
        <v>84</v>
      </c>
      <c r="AY330" s="216" t="s">
        <v>154</v>
      </c>
      <c r="BK330" s="218">
        <f>SUM(BK331:BK342)</f>
        <v>0</v>
      </c>
    </row>
    <row r="331" s="2" customFormat="1" ht="16.5" customHeight="1">
      <c r="A331" s="39"/>
      <c r="B331" s="40"/>
      <c r="C331" s="221" t="s">
        <v>767</v>
      </c>
      <c r="D331" s="221" t="s">
        <v>156</v>
      </c>
      <c r="E331" s="222" t="s">
        <v>461</v>
      </c>
      <c r="F331" s="223" t="s">
        <v>459</v>
      </c>
      <c r="G331" s="224" t="s">
        <v>439</v>
      </c>
      <c r="H331" s="225">
        <v>1</v>
      </c>
      <c r="I331" s="226"/>
      <c r="J331" s="227">
        <f>ROUND(I331*H331,2)</f>
        <v>0</v>
      </c>
      <c r="K331" s="228"/>
      <c r="L331" s="45"/>
      <c r="M331" s="229" t="s">
        <v>1</v>
      </c>
      <c r="N331" s="230" t="s">
        <v>42</v>
      </c>
      <c r="O331" s="92"/>
      <c r="P331" s="231">
        <f>O331*H331</f>
        <v>0</v>
      </c>
      <c r="Q331" s="231">
        <v>0</v>
      </c>
      <c r="R331" s="231">
        <f>Q331*H331</f>
        <v>0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160</v>
      </c>
      <c r="AT331" s="233" t="s">
        <v>156</v>
      </c>
      <c r="AU331" s="233" t="s">
        <v>92</v>
      </c>
      <c r="AY331" s="18" t="s">
        <v>154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92</v>
      </c>
      <c r="BK331" s="234">
        <f>ROUND(I331*H331,2)</f>
        <v>0</v>
      </c>
      <c r="BL331" s="18" t="s">
        <v>160</v>
      </c>
      <c r="BM331" s="233" t="s">
        <v>768</v>
      </c>
    </row>
    <row r="332" s="13" customFormat="1">
      <c r="A332" s="13"/>
      <c r="B332" s="235"/>
      <c r="C332" s="236"/>
      <c r="D332" s="237" t="s">
        <v>162</v>
      </c>
      <c r="E332" s="238" t="s">
        <v>1</v>
      </c>
      <c r="F332" s="239" t="s">
        <v>463</v>
      </c>
      <c r="G332" s="236"/>
      <c r="H332" s="238" t="s">
        <v>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162</v>
      </c>
      <c r="AU332" s="245" t="s">
        <v>92</v>
      </c>
      <c r="AV332" s="13" t="s">
        <v>84</v>
      </c>
      <c r="AW332" s="13" t="s">
        <v>32</v>
      </c>
      <c r="AX332" s="13" t="s">
        <v>76</v>
      </c>
      <c r="AY332" s="245" t="s">
        <v>154</v>
      </c>
    </row>
    <row r="333" s="13" customFormat="1">
      <c r="A333" s="13"/>
      <c r="B333" s="235"/>
      <c r="C333" s="236"/>
      <c r="D333" s="237" t="s">
        <v>162</v>
      </c>
      <c r="E333" s="238" t="s">
        <v>1</v>
      </c>
      <c r="F333" s="239" t="s">
        <v>464</v>
      </c>
      <c r="G333" s="236"/>
      <c r="H333" s="238" t="s">
        <v>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162</v>
      </c>
      <c r="AU333" s="245" t="s">
        <v>92</v>
      </c>
      <c r="AV333" s="13" t="s">
        <v>84</v>
      </c>
      <c r="AW333" s="13" t="s">
        <v>32</v>
      </c>
      <c r="AX333" s="13" t="s">
        <v>76</v>
      </c>
      <c r="AY333" s="245" t="s">
        <v>154</v>
      </c>
    </row>
    <row r="334" s="13" customFormat="1">
      <c r="A334" s="13"/>
      <c r="B334" s="235"/>
      <c r="C334" s="236"/>
      <c r="D334" s="237" t="s">
        <v>162</v>
      </c>
      <c r="E334" s="238" t="s">
        <v>1</v>
      </c>
      <c r="F334" s="239" t="s">
        <v>465</v>
      </c>
      <c r="G334" s="236"/>
      <c r="H334" s="238" t="s">
        <v>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162</v>
      </c>
      <c r="AU334" s="245" t="s">
        <v>92</v>
      </c>
      <c r="AV334" s="13" t="s">
        <v>84</v>
      </c>
      <c r="AW334" s="13" t="s">
        <v>32</v>
      </c>
      <c r="AX334" s="13" t="s">
        <v>76</v>
      </c>
      <c r="AY334" s="245" t="s">
        <v>154</v>
      </c>
    </row>
    <row r="335" s="13" customFormat="1">
      <c r="A335" s="13"/>
      <c r="B335" s="235"/>
      <c r="C335" s="236"/>
      <c r="D335" s="237" t="s">
        <v>162</v>
      </c>
      <c r="E335" s="238" t="s">
        <v>1</v>
      </c>
      <c r="F335" s="239" t="s">
        <v>466</v>
      </c>
      <c r="G335" s="236"/>
      <c r="H335" s="238" t="s">
        <v>1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162</v>
      </c>
      <c r="AU335" s="245" t="s">
        <v>92</v>
      </c>
      <c r="AV335" s="13" t="s">
        <v>84</v>
      </c>
      <c r="AW335" s="13" t="s">
        <v>32</v>
      </c>
      <c r="AX335" s="13" t="s">
        <v>76</v>
      </c>
      <c r="AY335" s="245" t="s">
        <v>154</v>
      </c>
    </row>
    <row r="336" s="13" customFormat="1">
      <c r="A336" s="13"/>
      <c r="B336" s="235"/>
      <c r="C336" s="236"/>
      <c r="D336" s="237" t="s">
        <v>162</v>
      </c>
      <c r="E336" s="238" t="s">
        <v>1</v>
      </c>
      <c r="F336" s="239" t="s">
        <v>467</v>
      </c>
      <c r="G336" s="236"/>
      <c r="H336" s="238" t="s">
        <v>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162</v>
      </c>
      <c r="AU336" s="245" t="s">
        <v>92</v>
      </c>
      <c r="AV336" s="13" t="s">
        <v>84</v>
      </c>
      <c r="AW336" s="13" t="s">
        <v>32</v>
      </c>
      <c r="AX336" s="13" t="s">
        <v>76</v>
      </c>
      <c r="AY336" s="245" t="s">
        <v>154</v>
      </c>
    </row>
    <row r="337" s="13" customFormat="1">
      <c r="A337" s="13"/>
      <c r="B337" s="235"/>
      <c r="C337" s="236"/>
      <c r="D337" s="237" t="s">
        <v>162</v>
      </c>
      <c r="E337" s="238" t="s">
        <v>1</v>
      </c>
      <c r="F337" s="239" t="s">
        <v>468</v>
      </c>
      <c r="G337" s="236"/>
      <c r="H337" s="238" t="s">
        <v>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162</v>
      </c>
      <c r="AU337" s="245" t="s">
        <v>92</v>
      </c>
      <c r="AV337" s="13" t="s">
        <v>84</v>
      </c>
      <c r="AW337" s="13" t="s">
        <v>32</v>
      </c>
      <c r="AX337" s="13" t="s">
        <v>76</v>
      </c>
      <c r="AY337" s="245" t="s">
        <v>154</v>
      </c>
    </row>
    <row r="338" s="13" customFormat="1">
      <c r="A338" s="13"/>
      <c r="B338" s="235"/>
      <c r="C338" s="236"/>
      <c r="D338" s="237" t="s">
        <v>162</v>
      </c>
      <c r="E338" s="238" t="s">
        <v>1</v>
      </c>
      <c r="F338" s="239" t="s">
        <v>469</v>
      </c>
      <c r="G338" s="236"/>
      <c r="H338" s="238" t="s">
        <v>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162</v>
      </c>
      <c r="AU338" s="245" t="s">
        <v>92</v>
      </c>
      <c r="AV338" s="13" t="s">
        <v>84</v>
      </c>
      <c r="AW338" s="13" t="s">
        <v>32</v>
      </c>
      <c r="AX338" s="13" t="s">
        <v>76</v>
      </c>
      <c r="AY338" s="245" t="s">
        <v>154</v>
      </c>
    </row>
    <row r="339" s="13" customFormat="1">
      <c r="A339" s="13"/>
      <c r="B339" s="235"/>
      <c r="C339" s="236"/>
      <c r="D339" s="237" t="s">
        <v>162</v>
      </c>
      <c r="E339" s="238" t="s">
        <v>1</v>
      </c>
      <c r="F339" s="239" t="s">
        <v>470</v>
      </c>
      <c r="G339" s="236"/>
      <c r="H339" s="238" t="s">
        <v>1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162</v>
      </c>
      <c r="AU339" s="245" t="s">
        <v>92</v>
      </c>
      <c r="AV339" s="13" t="s">
        <v>84</v>
      </c>
      <c r="AW339" s="13" t="s">
        <v>32</v>
      </c>
      <c r="AX339" s="13" t="s">
        <v>76</v>
      </c>
      <c r="AY339" s="245" t="s">
        <v>154</v>
      </c>
    </row>
    <row r="340" s="13" customFormat="1">
      <c r="A340" s="13"/>
      <c r="B340" s="235"/>
      <c r="C340" s="236"/>
      <c r="D340" s="237" t="s">
        <v>162</v>
      </c>
      <c r="E340" s="238" t="s">
        <v>1</v>
      </c>
      <c r="F340" s="239" t="s">
        <v>471</v>
      </c>
      <c r="G340" s="236"/>
      <c r="H340" s="238" t="s">
        <v>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162</v>
      </c>
      <c r="AU340" s="245" t="s">
        <v>92</v>
      </c>
      <c r="AV340" s="13" t="s">
        <v>84</v>
      </c>
      <c r="AW340" s="13" t="s">
        <v>32</v>
      </c>
      <c r="AX340" s="13" t="s">
        <v>76</v>
      </c>
      <c r="AY340" s="245" t="s">
        <v>154</v>
      </c>
    </row>
    <row r="341" s="13" customFormat="1">
      <c r="A341" s="13"/>
      <c r="B341" s="235"/>
      <c r="C341" s="236"/>
      <c r="D341" s="237" t="s">
        <v>162</v>
      </c>
      <c r="E341" s="238" t="s">
        <v>1</v>
      </c>
      <c r="F341" s="239" t="s">
        <v>472</v>
      </c>
      <c r="G341" s="236"/>
      <c r="H341" s="238" t="s">
        <v>1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162</v>
      </c>
      <c r="AU341" s="245" t="s">
        <v>92</v>
      </c>
      <c r="AV341" s="13" t="s">
        <v>84</v>
      </c>
      <c r="AW341" s="13" t="s">
        <v>32</v>
      </c>
      <c r="AX341" s="13" t="s">
        <v>76</v>
      </c>
      <c r="AY341" s="245" t="s">
        <v>154</v>
      </c>
    </row>
    <row r="342" s="14" customFormat="1">
      <c r="A342" s="14"/>
      <c r="B342" s="246"/>
      <c r="C342" s="247"/>
      <c r="D342" s="237" t="s">
        <v>162</v>
      </c>
      <c r="E342" s="248" t="s">
        <v>1</v>
      </c>
      <c r="F342" s="249" t="s">
        <v>84</v>
      </c>
      <c r="G342" s="247"/>
      <c r="H342" s="250">
        <v>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162</v>
      </c>
      <c r="AU342" s="256" t="s">
        <v>92</v>
      </c>
      <c r="AV342" s="14" t="s">
        <v>92</v>
      </c>
      <c r="AW342" s="14" t="s">
        <v>32</v>
      </c>
      <c r="AX342" s="14" t="s">
        <v>84</v>
      </c>
      <c r="AY342" s="256" t="s">
        <v>154</v>
      </c>
    </row>
    <row r="343" s="12" customFormat="1" ht="22.8" customHeight="1">
      <c r="A343" s="12"/>
      <c r="B343" s="205"/>
      <c r="C343" s="206"/>
      <c r="D343" s="207" t="s">
        <v>75</v>
      </c>
      <c r="E343" s="219" t="s">
        <v>473</v>
      </c>
      <c r="F343" s="219" t="s">
        <v>474</v>
      </c>
      <c r="G343" s="206"/>
      <c r="H343" s="206"/>
      <c r="I343" s="209"/>
      <c r="J343" s="220">
        <f>BK343</f>
        <v>0</v>
      </c>
      <c r="K343" s="206"/>
      <c r="L343" s="211"/>
      <c r="M343" s="212"/>
      <c r="N343" s="213"/>
      <c r="O343" s="213"/>
      <c r="P343" s="214">
        <f>P344</f>
        <v>0</v>
      </c>
      <c r="Q343" s="213"/>
      <c r="R343" s="214">
        <f>R344</f>
        <v>0</v>
      </c>
      <c r="S343" s="213"/>
      <c r="T343" s="215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6" t="s">
        <v>180</v>
      </c>
      <c r="AT343" s="217" t="s">
        <v>75</v>
      </c>
      <c r="AU343" s="217" t="s">
        <v>84</v>
      </c>
      <c r="AY343" s="216" t="s">
        <v>154</v>
      </c>
      <c r="BK343" s="218">
        <f>BK344</f>
        <v>0</v>
      </c>
    </row>
    <row r="344" s="2" customFormat="1" ht="16.5" customHeight="1">
      <c r="A344" s="39"/>
      <c r="B344" s="40"/>
      <c r="C344" s="221" t="s">
        <v>769</v>
      </c>
      <c r="D344" s="221" t="s">
        <v>156</v>
      </c>
      <c r="E344" s="222" t="s">
        <v>476</v>
      </c>
      <c r="F344" s="223" t="s">
        <v>477</v>
      </c>
      <c r="G344" s="224" t="s">
        <v>439</v>
      </c>
      <c r="H344" s="225">
        <v>1</v>
      </c>
      <c r="I344" s="226"/>
      <c r="J344" s="227">
        <f>ROUND(I344*H344,2)</f>
        <v>0</v>
      </c>
      <c r="K344" s="228"/>
      <c r="L344" s="45"/>
      <c r="M344" s="291" t="s">
        <v>1</v>
      </c>
      <c r="N344" s="292" t="s">
        <v>42</v>
      </c>
      <c r="O344" s="293"/>
      <c r="P344" s="294">
        <f>O344*H344</f>
        <v>0</v>
      </c>
      <c r="Q344" s="294">
        <v>0</v>
      </c>
      <c r="R344" s="294">
        <f>Q344*H344</f>
        <v>0</v>
      </c>
      <c r="S344" s="294">
        <v>0</v>
      </c>
      <c r="T344" s="29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3" t="s">
        <v>478</v>
      </c>
      <c r="AT344" s="233" t="s">
        <v>156</v>
      </c>
      <c r="AU344" s="233" t="s">
        <v>92</v>
      </c>
      <c r="AY344" s="18" t="s">
        <v>154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8" t="s">
        <v>92</v>
      </c>
      <c r="BK344" s="234">
        <f>ROUND(I344*H344,2)</f>
        <v>0</v>
      </c>
      <c r="BL344" s="18" t="s">
        <v>478</v>
      </c>
      <c r="BM344" s="233" t="s">
        <v>770</v>
      </c>
    </row>
    <row r="345" s="2" customFormat="1" ht="6.96" customHeight="1">
      <c r="A345" s="39"/>
      <c r="B345" s="67"/>
      <c r="C345" s="68"/>
      <c r="D345" s="68"/>
      <c r="E345" s="68"/>
      <c r="F345" s="68"/>
      <c r="G345" s="68"/>
      <c r="H345" s="68"/>
      <c r="I345" s="68"/>
      <c r="J345" s="68"/>
      <c r="K345" s="68"/>
      <c r="L345" s="45"/>
      <c r="M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</row>
  </sheetData>
  <sheetProtection sheet="1" autoFilter="0" formatColumns="0" formatRows="0" objects="1" scenarios="1" spinCount="100000" saltValue="j+bc03XHDcbM2faxtoz45ZfHNSfaosgmVueZcb3vRJ9eTEiuF8B8kIgNJeod10vC0su7Dnnyh82KsuHzdgFjMA==" hashValue="30PBnqz//wBj/OK7qrBkrnMaq2OtOB3IOWiM5OFQ6fU7kL7+nj8thZ3iKCrxVFhNozXNhPxTsDmRm2ta7TGElw==" algorithmName="SHA-512" password="C422"/>
  <autoFilter ref="C135:K344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771</v>
      </c>
      <c r="H4" s="21"/>
    </row>
    <row r="5" s="1" customFormat="1" ht="12" customHeight="1">
      <c r="B5" s="21"/>
      <c r="C5" s="29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7" t="s">
        <v>16</v>
      </c>
      <c r="D6" s="298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14. 8. 2023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9"/>
      <c r="C9" s="300" t="s">
        <v>57</v>
      </c>
      <c r="D9" s="301" t="s">
        <v>58</v>
      </c>
      <c r="E9" s="301" t="s">
        <v>141</v>
      </c>
      <c r="F9" s="302" t="s">
        <v>772</v>
      </c>
      <c r="G9" s="193"/>
      <c r="H9" s="299"/>
    </row>
    <row r="10" s="2" customFormat="1" ht="26.4" customHeight="1">
      <c r="A10" s="39"/>
      <c r="B10" s="45"/>
      <c r="C10" s="303" t="s">
        <v>773</v>
      </c>
      <c r="D10" s="303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4" t="s">
        <v>89</v>
      </c>
      <c r="D11" s="305" t="s">
        <v>90</v>
      </c>
      <c r="E11" s="306" t="s">
        <v>1</v>
      </c>
      <c r="F11" s="307">
        <v>36.060000000000002</v>
      </c>
      <c r="G11" s="39"/>
      <c r="H11" s="45"/>
    </row>
    <row r="12" s="2" customFormat="1" ht="16.8" customHeight="1">
      <c r="A12" s="39"/>
      <c r="B12" s="45"/>
      <c r="C12" s="308" t="s">
        <v>1</v>
      </c>
      <c r="D12" s="308" t="s">
        <v>301</v>
      </c>
      <c r="E12" s="18" t="s">
        <v>1</v>
      </c>
      <c r="F12" s="309">
        <v>0</v>
      </c>
      <c r="G12" s="39"/>
      <c r="H12" s="45"/>
    </row>
    <row r="13" s="2" customFormat="1" ht="16.8" customHeight="1">
      <c r="A13" s="39"/>
      <c r="B13" s="45"/>
      <c r="C13" s="308" t="s">
        <v>1</v>
      </c>
      <c r="D13" s="308" t="s">
        <v>302</v>
      </c>
      <c r="E13" s="18" t="s">
        <v>1</v>
      </c>
      <c r="F13" s="309">
        <v>7.5599999999999996</v>
      </c>
      <c r="G13" s="39"/>
      <c r="H13" s="45"/>
    </row>
    <row r="14" s="2" customFormat="1" ht="16.8" customHeight="1">
      <c r="A14" s="39"/>
      <c r="B14" s="45"/>
      <c r="C14" s="308" t="s">
        <v>1</v>
      </c>
      <c r="D14" s="308" t="s">
        <v>303</v>
      </c>
      <c r="E14" s="18" t="s">
        <v>1</v>
      </c>
      <c r="F14" s="309">
        <v>28.5</v>
      </c>
      <c r="G14" s="39"/>
      <c r="H14" s="45"/>
    </row>
    <row r="15" s="2" customFormat="1" ht="16.8" customHeight="1">
      <c r="A15" s="39"/>
      <c r="B15" s="45"/>
      <c r="C15" s="308" t="s">
        <v>89</v>
      </c>
      <c r="D15" s="308" t="s">
        <v>304</v>
      </c>
      <c r="E15" s="18" t="s">
        <v>1</v>
      </c>
      <c r="F15" s="309">
        <v>36.060000000000002</v>
      </c>
      <c r="G15" s="39"/>
      <c r="H15" s="45"/>
    </row>
    <row r="16" s="2" customFormat="1" ht="16.8" customHeight="1">
      <c r="A16" s="39"/>
      <c r="B16" s="45"/>
      <c r="C16" s="310" t="s">
        <v>774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08" t="s">
        <v>298</v>
      </c>
      <c r="D17" s="308" t="s">
        <v>299</v>
      </c>
      <c r="E17" s="18" t="s">
        <v>159</v>
      </c>
      <c r="F17" s="309">
        <v>116.06</v>
      </c>
      <c r="G17" s="39"/>
      <c r="H17" s="45"/>
    </row>
    <row r="18" s="2" customFormat="1" ht="16.8" customHeight="1">
      <c r="A18" s="39"/>
      <c r="B18" s="45"/>
      <c r="C18" s="308" t="s">
        <v>231</v>
      </c>
      <c r="D18" s="308" t="s">
        <v>232</v>
      </c>
      <c r="E18" s="18" t="s">
        <v>159</v>
      </c>
      <c r="F18" s="309">
        <v>36.060000000000002</v>
      </c>
      <c r="G18" s="39"/>
      <c r="H18" s="45"/>
    </row>
    <row r="19" s="2" customFormat="1" ht="16.8" customHeight="1">
      <c r="A19" s="39"/>
      <c r="B19" s="45"/>
      <c r="C19" s="308" t="s">
        <v>389</v>
      </c>
      <c r="D19" s="308" t="s">
        <v>390</v>
      </c>
      <c r="E19" s="18" t="s">
        <v>159</v>
      </c>
      <c r="F19" s="309">
        <v>36.060000000000002</v>
      </c>
      <c r="G19" s="39"/>
      <c r="H19" s="45"/>
    </row>
    <row r="20" s="2" customFormat="1" ht="16.8" customHeight="1">
      <c r="A20" s="39"/>
      <c r="B20" s="45"/>
      <c r="C20" s="308" t="s">
        <v>398</v>
      </c>
      <c r="D20" s="308" t="s">
        <v>399</v>
      </c>
      <c r="E20" s="18" t="s">
        <v>159</v>
      </c>
      <c r="F20" s="309">
        <v>36.060000000000002</v>
      </c>
      <c r="G20" s="39"/>
      <c r="H20" s="45"/>
    </row>
    <row r="21" s="2" customFormat="1" ht="16.8" customHeight="1">
      <c r="A21" s="39"/>
      <c r="B21" s="45"/>
      <c r="C21" s="308" t="s">
        <v>407</v>
      </c>
      <c r="D21" s="308" t="s">
        <v>408</v>
      </c>
      <c r="E21" s="18" t="s">
        <v>159</v>
      </c>
      <c r="F21" s="309">
        <v>36.060000000000002</v>
      </c>
      <c r="G21" s="39"/>
      <c r="H21" s="45"/>
    </row>
    <row r="22" s="2" customFormat="1" ht="16.8" customHeight="1">
      <c r="A22" s="39"/>
      <c r="B22" s="45"/>
      <c r="C22" s="304" t="s">
        <v>93</v>
      </c>
      <c r="D22" s="305" t="s">
        <v>94</v>
      </c>
      <c r="E22" s="306" t="s">
        <v>1</v>
      </c>
      <c r="F22" s="307">
        <v>80</v>
      </c>
      <c r="G22" s="39"/>
      <c r="H22" s="45"/>
    </row>
    <row r="23" s="2" customFormat="1" ht="16.8" customHeight="1">
      <c r="A23" s="39"/>
      <c r="B23" s="45"/>
      <c r="C23" s="308" t="s">
        <v>1</v>
      </c>
      <c r="D23" s="308" t="s">
        <v>305</v>
      </c>
      <c r="E23" s="18" t="s">
        <v>1</v>
      </c>
      <c r="F23" s="309">
        <v>0</v>
      </c>
      <c r="G23" s="39"/>
      <c r="H23" s="45"/>
    </row>
    <row r="24" s="2" customFormat="1" ht="16.8" customHeight="1">
      <c r="A24" s="39"/>
      <c r="B24" s="45"/>
      <c r="C24" s="308" t="s">
        <v>1</v>
      </c>
      <c r="D24" s="308" t="s">
        <v>306</v>
      </c>
      <c r="E24" s="18" t="s">
        <v>1</v>
      </c>
      <c r="F24" s="309">
        <v>8</v>
      </c>
      <c r="G24" s="39"/>
      <c r="H24" s="45"/>
    </row>
    <row r="25" s="2" customFormat="1" ht="16.8" customHeight="1">
      <c r="A25" s="39"/>
      <c r="B25" s="45"/>
      <c r="C25" s="308" t="s">
        <v>1</v>
      </c>
      <c r="D25" s="308" t="s">
        <v>307</v>
      </c>
      <c r="E25" s="18" t="s">
        <v>1</v>
      </c>
      <c r="F25" s="309">
        <v>30</v>
      </c>
      <c r="G25" s="39"/>
      <c r="H25" s="45"/>
    </row>
    <row r="26" s="2" customFormat="1" ht="16.8" customHeight="1">
      <c r="A26" s="39"/>
      <c r="B26" s="45"/>
      <c r="C26" s="308" t="s">
        <v>1</v>
      </c>
      <c r="D26" s="308" t="s">
        <v>308</v>
      </c>
      <c r="E26" s="18" t="s">
        <v>1</v>
      </c>
      <c r="F26" s="309">
        <v>30</v>
      </c>
      <c r="G26" s="39"/>
      <c r="H26" s="45"/>
    </row>
    <row r="27" s="2" customFormat="1" ht="16.8" customHeight="1">
      <c r="A27" s="39"/>
      <c r="B27" s="45"/>
      <c r="C27" s="308" t="s">
        <v>1</v>
      </c>
      <c r="D27" s="308" t="s">
        <v>309</v>
      </c>
      <c r="E27" s="18" t="s">
        <v>1</v>
      </c>
      <c r="F27" s="309">
        <v>12</v>
      </c>
      <c r="G27" s="39"/>
      <c r="H27" s="45"/>
    </row>
    <row r="28" s="2" customFormat="1" ht="16.8" customHeight="1">
      <c r="A28" s="39"/>
      <c r="B28" s="45"/>
      <c r="C28" s="308" t="s">
        <v>93</v>
      </c>
      <c r="D28" s="308" t="s">
        <v>304</v>
      </c>
      <c r="E28" s="18" t="s">
        <v>1</v>
      </c>
      <c r="F28" s="309">
        <v>80</v>
      </c>
      <c r="G28" s="39"/>
      <c r="H28" s="45"/>
    </row>
    <row r="29" s="2" customFormat="1" ht="16.8" customHeight="1">
      <c r="A29" s="39"/>
      <c r="B29" s="45"/>
      <c r="C29" s="304" t="s">
        <v>97</v>
      </c>
      <c r="D29" s="305" t="s">
        <v>98</v>
      </c>
      <c r="E29" s="306" t="s">
        <v>1</v>
      </c>
      <c r="F29" s="307">
        <v>112.736</v>
      </c>
      <c r="G29" s="39"/>
      <c r="H29" s="45"/>
    </row>
    <row r="30" s="2" customFormat="1" ht="16.8" customHeight="1">
      <c r="A30" s="39"/>
      <c r="B30" s="45"/>
      <c r="C30" s="310" t="s">
        <v>774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08" t="s">
        <v>311</v>
      </c>
      <c r="D31" s="308" t="s">
        <v>312</v>
      </c>
      <c r="E31" s="18" t="s">
        <v>159</v>
      </c>
      <c r="F31" s="309">
        <v>136.55600000000001</v>
      </c>
      <c r="G31" s="39"/>
      <c r="H31" s="45"/>
    </row>
    <row r="32" s="2" customFormat="1" ht="16.8" customHeight="1">
      <c r="A32" s="39"/>
      <c r="B32" s="45"/>
      <c r="C32" s="304" t="s">
        <v>101</v>
      </c>
      <c r="D32" s="305" t="s">
        <v>102</v>
      </c>
      <c r="E32" s="306" t="s">
        <v>1</v>
      </c>
      <c r="F32" s="307">
        <v>9.3789999999999996</v>
      </c>
      <c r="G32" s="39"/>
      <c r="H32" s="45"/>
    </row>
    <row r="33" s="2" customFormat="1" ht="16.8" customHeight="1">
      <c r="A33" s="39"/>
      <c r="B33" s="45"/>
      <c r="C33" s="308" t="s">
        <v>101</v>
      </c>
      <c r="D33" s="308" t="s">
        <v>201</v>
      </c>
      <c r="E33" s="18" t="s">
        <v>1</v>
      </c>
      <c r="F33" s="309">
        <v>9.3789999999999996</v>
      </c>
      <c r="G33" s="39"/>
      <c r="H33" s="45"/>
    </row>
    <row r="34" s="2" customFormat="1" ht="16.8" customHeight="1">
      <c r="A34" s="39"/>
      <c r="B34" s="45"/>
      <c r="C34" s="310" t="s">
        <v>774</v>
      </c>
      <c r="D34" s="39"/>
      <c r="E34" s="39"/>
      <c r="F34" s="39"/>
      <c r="G34" s="39"/>
      <c r="H34" s="45"/>
    </row>
    <row r="35" s="2" customFormat="1">
      <c r="A35" s="39"/>
      <c r="B35" s="45"/>
      <c r="C35" s="308" t="s">
        <v>198</v>
      </c>
      <c r="D35" s="308" t="s">
        <v>199</v>
      </c>
      <c r="E35" s="18" t="s">
        <v>183</v>
      </c>
      <c r="F35" s="309">
        <v>9.3789999999999996</v>
      </c>
      <c r="G35" s="39"/>
      <c r="H35" s="45"/>
    </row>
    <row r="36" s="2" customFormat="1">
      <c r="A36" s="39"/>
      <c r="B36" s="45"/>
      <c r="C36" s="308" t="s">
        <v>191</v>
      </c>
      <c r="D36" s="308" t="s">
        <v>192</v>
      </c>
      <c r="E36" s="18" t="s">
        <v>183</v>
      </c>
      <c r="F36" s="309">
        <v>9.3789999999999996</v>
      </c>
      <c r="G36" s="39"/>
      <c r="H36" s="45"/>
    </row>
    <row r="37" s="2" customFormat="1">
      <c r="A37" s="39"/>
      <c r="B37" s="45"/>
      <c r="C37" s="308" t="s">
        <v>194</v>
      </c>
      <c r="D37" s="308" t="s">
        <v>195</v>
      </c>
      <c r="E37" s="18" t="s">
        <v>183</v>
      </c>
      <c r="F37" s="309">
        <v>9.3789999999999996</v>
      </c>
      <c r="G37" s="39"/>
      <c r="H37" s="45"/>
    </row>
    <row r="38" s="2" customFormat="1" ht="16.8" customHeight="1">
      <c r="A38" s="39"/>
      <c r="B38" s="45"/>
      <c r="C38" s="308" t="s">
        <v>203</v>
      </c>
      <c r="D38" s="308" t="s">
        <v>204</v>
      </c>
      <c r="E38" s="18" t="s">
        <v>183</v>
      </c>
      <c r="F38" s="309">
        <v>9.3789999999999996</v>
      </c>
      <c r="G38" s="39"/>
      <c r="H38" s="45"/>
    </row>
    <row r="39" s="2" customFormat="1">
      <c r="A39" s="39"/>
      <c r="B39" s="45"/>
      <c r="C39" s="308" t="s">
        <v>207</v>
      </c>
      <c r="D39" s="308" t="s">
        <v>208</v>
      </c>
      <c r="E39" s="18" t="s">
        <v>209</v>
      </c>
      <c r="F39" s="309">
        <v>16.882000000000001</v>
      </c>
      <c r="G39" s="39"/>
      <c r="H39" s="45"/>
    </row>
    <row r="40" s="2" customFormat="1" ht="16.8" customHeight="1">
      <c r="A40" s="39"/>
      <c r="B40" s="45"/>
      <c r="C40" s="304" t="s">
        <v>104</v>
      </c>
      <c r="D40" s="305" t="s">
        <v>105</v>
      </c>
      <c r="E40" s="306" t="s">
        <v>1</v>
      </c>
      <c r="F40" s="307">
        <v>80</v>
      </c>
      <c r="G40" s="39"/>
      <c r="H40" s="45"/>
    </row>
    <row r="41" s="2" customFormat="1" ht="16.8" customHeight="1">
      <c r="A41" s="39"/>
      <c r="B41" s="45"/>
      <c r="C41" s="308" t="s">
        <v>1</v>
      </c>
      <c r="D41" s="308" t="s">
        <v>346</v>
      </c>
      <c r="E41" s="18" t="s">
        <v>1</v>
      </c>
      <c r="F41" s="309">
        <v>30</v>
      </c>
      <c r="G41" s="39"/>
      <c r="H41" s="45"/>
    </row>
    <row r="42" s="2" customFormat="1" ht="16.8" customHeight="1">
      <c r="A42" s="39"/>
      <c r="B42" s="45"/>
      <c r="C42" s="308" t="s">
        <v>1</v>
      </c>
      <c r="D42" s="308" t="s">
        <v>347</v>
      </c>
      <c r="E42" s="18" t="s">
        <v>1</v>
      </c>
      <c r="F42" s="309">
        <v>12</v>
      </c>
      <c r="G42" s="39"/>
      <c r="H42" s="45"/>
    </row>
    <row r="43" s="2" customFormat="1" ht="16.8" customHeight="1">
      <c r="A43" s="39"/>
      <c r="B43" s="45"/>
      <c r="C43" s="308" t="s">
        <v>1</v>
      </c>
      <c r="D43" s="308" t="s">
        <v>348</v>
      </c>
      <c r="E43" s="18" t="s">
        <v>1</v>
      </c>
      <c r="F43" s="309">
        <v>8</v>
      </c>
      <c r="G43" s="39"/>
      <c r="H43" s="45"/>
    </row>
    <row r="44" s="2" customFormat="1" ht="16.8" customHeight="1">
      <c r="A44" s="39"/>
      <c r="B44" s="45"/>
      <c r="C44" s="308" t="s">
        <v>1</v>
      </c>
      <c r="D44" s="308" t="s">
        <v>349</v>
      </c>
      <c r="E44" s="18" t="s">
        <v>1</v>
      </c>
      <c r="F44" s="309">
        <v>30</v>
      </c>
      <c r="G44" s="39"/>
      <c r="H44" s="45"/>
    </row>
    <row r="45" s="2" customFormat="1" ht="16.8" customHeight="1">
      <c r="A45" s="39"/>
      <c r="B45" s="45"/>
      <c r="C45" s="308" t="s">
        <v>104</v>
      </c>
      <c r="D45" s="308" t="s">
        <v>189</v>
      </c>
      <c r="E45" s="18" t="s">
        <v>1</v>
      </c>
      <c r="F45" s="309">
        <v>80</v>
      </c>
      <c r="G45" s="39"/>
      <c r="H45" s="45"/>
    </row>
    <row r="46" s="2" customFormat="1" ht="16.8" customHeight="1">
      <c r="A46" s="39"/>
      <c r="B46" s="45"/>
      <c r="C46" s="310" t="s">
        <v>774</v>
      </c>
      <c r="D46" s="39"/>
      <c r="E46" s="39"/>
      <c r="F46" s="39"/>
      <c r="G46" s="39"/>
      <c r="H46" s="45"/>
    </row>
    <row r="47" s="2" customFormat="1">
      <c r="A47" s="39"/>
      <c r="B47" s="45"/>
      <c r="C47" s="308" t="s">
        <v>343</v>
      </c>
      <c r="D47" s="308" t="s">
        <v>344</v>
      </c>
      <c r="E47" s="18" t="s">
        <v>159</v>
      </c>
      <c r="F47" s="309">
        <v>80</v>
      </c>
      <c r="G47" s="39"/>
      <c r="H47" s="45"/>
    </row>
    <row r="48" s="2" customFormat="1" ht="16.8" customHeight="1">
      <c r="A48" s="39"/>
      <c r="B48" s="45"/>
      <c r="C48" s="308" t="s">
        <v>351</v>
      </c>
      <c r="D48" s="308" t="s">
        <v>352</v>
      </c>
      <c r="E48" s="18" t="s">
        <v>159</v>
      </c>
      <c r="F48" s="309">
        <v>96.5</v>
      </c>
      <c r="G48" s="39"/>
      <c r="H48" s="45"/>
    </row>
    <row r="49" s="2" customFormat="1" ht="16.8" customHeight="1">
      <c r="A49" s="39"/>
      <c r="B49" s="45"/>
      <c r="C49" s="304" t="s">
        <v>106</v>
      </c>
      <c r="D49" s="305" t="s">
        <v>107</v>
      </c>
      <c r="E49" s="306" t="s">
        <v>1</v>
      </c>
      <c r="F49" s="307">
        <v>12</v>
      </c>
      <c r="G49" s="39"/>
      <c r="H49" s="45"/>
    </row>
    <row r="50" s="2" customFormat="1" ht="16.8" customHeight="1">
      <c r="A50" s="39"/>
      <c r="B50" s="45"/>
      <c r="C50" s="308" t="s">
        <v>1</v>
      </c>
      <c r="D50" s="308" t="s">
        <v>337</v>
      </c>
      <c r="E50" s="18" t="s">
        <v>1</v>
      </c>
      <c r="F50" s="309">
        <v>0</v>
      </c>
      <c r="G50" s="39"/>
      <c r="H50" s="45"/>
    </row>
    <row r="51" s="2" customFormat="1" ht="16.8" customHeight="1">
      <c r="A51" s="39"/>
      <c r="B51" s="45"/>
      <c r="C51" s="308" t="s">
        <v>106</v>
      </c>
      <c r="D51" s="308" t="s">
        <v>338</v>
      </c>
      <c r="E51" s="18" t="s">
        <v>1</v>
      </c>
      <c r="F51" s="309">
        <v>12</v>
      </c>
      <c r="G51" s="39"/>
      <c r="H51" s="45"/>
    </row>
    <row r="52" s="2" customFormat="1" ht="16.8" customHeight="1">
      <c r="A52" s="39"/>
      <c r="B52" s="45"/>
      <c r="C52" s="310" t="s">
        <v>774</v>
      </c>
      <c r="D52" s="39"/>
      <c r="E52" s="39"/>
      <c r="F52" s="39"/>
      <c r="G52" s="39"/>
      <c r="H52" s="45"/>
    </row>
    <row r="53" s="2" customFormat="1">
      <c r="A53" s="39"/>
      <c r="B53" s="45"/>
      <c r="C53" s="308" t="s">
        <v>334</v>
      </c>
      <c r="D53" s="308" t="s">
        <v>335</v>
      </c>
      <c r="E53" s="18" t="s">
        <v>159</v>
      </c>
      <c r="F53" s="309">
        <v>258.55000000000001</v>
      </c>
      <c r="G53" s="39"/>
      <c r="H53" s="45"/>
    </row>
    <row r="54" s="2" customFormat="1" ht="16.8" customHeight="1">
      <c r="A54" s="39"/>
      <c r="B54" s="45"/>
      <c r="C54" s="308" t="s">
        <v>281</v>
      </c>
      <c r="D54" s="308" t="s">
        <v>282</v>
      </c>
      <c r="E54" s="18" t="s">
        <v>159</v>
      </c>
      <c r="F54" s="309">
        <v>12</v>
      </c>
      <c r="G54" s="39"/>
      <c r="H54" s="45"/>
    </row>
    <row r="55" s="2" customFormat="1" ht="16.8" customHeight="1">
      <c r="A55" s="39"/>
      <c r="B55" s="45"/>
      <c r="C55" s="308" t="s">
        <v>285</v>
      </c>
      <c r="D55" s="308" t="s">
        <v>286</v>
      </c>
      <c r="E55" s="18" t="s">
        <v>159</v>
      </c>
      <c r="F55" s="309">
        <v>12</v>
      </c>
      <c r="G55" s="39"/>
      <c r="H55" s="45"/>
    </row>
    <row r="56" s="2" customFormat="1">
      <c r="A56" s="39"/>
      <c r="B56" s="45"/>
      <c r="C56" s="308" t="s">
        <v>289</v>
      </c>
      <c r="D56" s="308" t="s">
        <v>290</v>
      </c>
      <c r="E56" s="18" t="s">
        <v>159</v>
      </c>
      <c r="F56" s="309">
        <v>36</v>
      </c>
      <c r="G56" s="39"/>
      <c r="H56" s="45"/>
    </row>
    <row r="57" s="2" customFormat="1" ht="16.8" customHeight="1">
      <c r="A57" s="39"/>
      <c r="B57" s="45"/>
      <c r="C57" s="308" t="s">
        <v>294</v>
      </c>
      <c r="D57" s="308" t="s">
        <v>295</v>
      </c>
      <c r="E57" s="18" t="s">
        <v>159</v>
      </c>
      <c r="F57" s="309">
        <v>36</v>
      </c>
      <c r="G57" s="39"/>
      <c r="H57" s="45"/>
    </row>
    <row r="58" s="2" customFormat="1" ht="16.8" customHeight="1">
      <c r="A58" s="39"/>
      <c r="B58" s="45"/>
      <c r="C58" s="308" t="s">
        <v>351</v>
      </c>
      <c r="D58" s="308" t="s">
        <v>352</v>
      </c>
      <c r="E58" s="18" t="s">
        <v>159</v>
      </c>
      <c r="F58" s="309">
        <v>96.5</v>
      </c>
      <c r="G58" s="39"/>
      <c r="H58" s="45"/>
    </row>
    <row r="59" s="2" customFormat="1" ht="16.8" customHeight="1">
      <c r="A59" s="39"/>
      <c r="B59" s="45"/>
      <c r="C59" s="304" t="s">
        <v>340</v>
      </c>
      <c r="D59" s="305" t="s">
        <v>775</v>
      </c>
      <c r="E59" s="306" t="s">
        <v>1</v>
      </c>
      <c r="F59" s="307">
        <v>246.55000000000001</v>
      </c>
      <c r="G59" s="39"/>
      <c r="H59" s="45"/>
    </row>
    <row r="60" s="2" customFormat="1" ht="16.8" customHeight="1">
      <c r="A60" s="39"/>
      <c r="B60" s="45"/>
      <c r="C60" s="308" t="s">
        <v>1</v>
      </c>
      <c r="D60" s="308" t="s">
        <v>339</v>
      </c>
      <c r="E60" s="18" t="s">
        <v>1</v>
      </c>
      <c r="F60" s="309">
        <v>0</v>
      </c>
      <c r="G60" s="39"/>
      <c r="H60" s="45"/>
    </row>
    <row r="61" s="2" customFormat="1">
      <c r="A61" s="39"/>
      <c r="B61" s="45"/>
      <c r="C61" s="308" t="s">
        <v>340</v>
      </c>
      <c r="D61" s="308" t="s">
        <v>341</v>
      </c>
      <c r="E61" s="18" t="s">
        <v>1</v>
      </c>
      <c r="F61" s="309">
        <v>246.55000000000001</v>
      </c>
      <c r="G61" s="39"/>
      <c r="H61" s="45"/>
    </row>
    <row r="62" s="2" customFormat="1" ht="16.8" customHeight="1">
      <c r="A62" s="39"/>
      <c r="B62" s="45"/>
      <c r="C62" s="310" t="s">
        <v>774</v>
      </c>
      <c r="D62" s="39"/>
      <c r="E62" s="39"/>
      <c r="F62" s="39"/>
      <c r="G62" s="39"/>
      <c r="H62" s="45"/>
    </row>
    <row r="63" s="2" customFormat="1">
      <c r="A63" s="39"/>
      <c r="B63" s="45"/>
      <c r="C63" s="308" t="s">
        <v>334</v>
      </c>
      <c r="D63" s="308" t="s">
        <v>335</v>
      </c>
      <c r="E63" s="18" t="s">
        <v>159</v>
      </c>
      <c r="F63" s="309">
        <v>258.55000000000001</v>
      </c>
      <c r="G63" s="39"/>
      <c r="H63" s="45"/>
    </row>
    <row r="64" s="2" customFormat="1" ht="16.8" customHeight="1">
      <c r="A64" s="39"/>
      <c r="B64" s="45"/>
      <c r="C64" s="308" t="s">
        <v>276</v>
      </c>
      <c r="D64" s="308" t="s">
        <v>277</v>
      </c>
      <c r="E64" s="18" t="s">
        <v>159</v>
      </c>
      <c r="F64" s="309">
        <v>246.55000000000001</v>
      </c>
      <c r="G64" s="39"/>
      <c r="H64" s="45"/>
    </row>
    <row r="65" s="2" customFormat="1" ht="16.8" customHeight="1">
      <c r="A65" s="39"/>
      <c r="B65" s="45"/>
      <c r="C65" s="304" t="s">
        <v>110</v>
      </c>
      <c r="D65" s="305" t="s">
        <v>111</v>
      </c>
      <c r="E65" s="306" t="s">
        <v>1</v>
      </c>
      <c r="F65" s="307">
        <v>4.5</v>
      </c>
      <c r="G65" s="39"/>
      <c r="H65" s="45"/>
    </row>
    <row r="66" s="2" customFormat="1" ht="16.8" customHeight="1">
      <c r="A66" s="39"/>
      <c r="B66" s="45"/>
      <c r="C66" s="308" t="s">
        <v>1</v>
      </c>
      <c r="D66" s="308" t="s">
        <v>432</v>
      </c>
      <c r="E66" s="18" t="s">
        <v>1</v>
      </c>
      <c r="F66" s="309">
        <v>0</v>
      </c>
      <c r="G66" s="39"/>
      <c r="H66" s="45"/>
    </row>
    <row r="67" s="2" customFormat="1" ht="16.8" customHeight="1">
      <c r="A67" s="39"/>
      <c r="B67" s="45"/>
      <c r="C67" s="308" t="s">
        <v>110</v>
      </c>
      <c r="D67" s="308" t="s">
        <v>112</v>
      </c>
      <c r="E67" s="18" t="s">
        <v>1</v>
      </c>
      <c r="F67" s="309">
        <v>4.5</v>
      </c>
      <c r="G67" s="39"/>
      <c r="H67" s="45"/>
    </row>
    <row r="68" s="2" customFormat="1" ht="16.8" customHeight="1">
      <c r="A68" s="39"/>
      <c r="B68" s="45"/>
      <c r="C68" s="310" t="s">
        <v>774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308" t="s">
        <v>429</v>
      </c>
      <c r="D69" s="308" t="s">
        <v>430</v>
      </c>
      <c r="E69" s="18" t="s">
        <v>159</v>
      </c>
      <c r="F69" s="309">
        <v>4.5</v>
      </c>
      <c r="G69" s="39"/>
      <c r="H69" s="45"/>
    </row>
    <row r="70" s="2" customFormat="1" ht="16.8" customHeight="1">
      <c r="A70" s="39"/>
      <c r="B70" s="45"/>
      <c r="C70" s="308" t="s">
        <v>351</v>
      </c>
      <c r="D70" s="308" t="s">
        <v>352</v>
      </c>
      <c r="E70" s="18" t="s">
        <v>159</v>
      </c>
      <c r="F70" s="309">
        <v>96.5</v>
      </c>
      <c r="G70" s="39"/>
      <c r="H70" s="45"/>
    </row>
    <row r="71" s="2" customFormat="1" ht="16.8" customHeight="1">
      <c r="A71" s="39"/>
      <c r="B71" s="45"/>
      <c r="C71" s="304" t="s">
        <v>114</v>
      </c>
      <c r="D71" s="305" t="s">
        <v>115</v>
      </c>
      <c r="E71" s="306" t="s">
        <v>1</v>
      </c>
      <c r="F71" s="307">
        <v>23.82</v>
      </c>
      <c r="G71" s="39"/>
      <c r="H71" s="45"/>
    </row>
    <row r="72" s="2" customFormat="1" ht="16.8" customHeight="1">
      <c r="A72" s="39"/>
      <c r="B72" s="45"/>
      <c r="C72" s="310" t="s">
        <v>774</v>
      </c>
      <c r="D72" s="39"/>
      <c r="E72" s="39"/>
      <c r="F72" s="39"/>
      <c r="G72" s="39"/>
      <c r="H72" s="45"/>
    </row>
    <row r="73" s="2" customFormat="1" ht="16.8" customHeight="1">
      <c r="A73" s="39"/>
      <c r="B73" s="45"/>
      <c r="C73" s="308" t="s">
        <v>311</v>
      </c>
      <c r="D73" s="308" t="s">
        <v>312</v>
      </c>
      <c r="E73" s="18" t="s">
        <v>159</v>
      </c>
      <c r="F73" s="309">
        <v>136.55600000000001</v>
      </c>
      <c r="G73" s="39"/>
      <c r="H73" s="45"/>
    </row>
    <row r="74" s="2" customFormat="1" ht="26.4" customHeight="1">
      <c r="A74" s="39"/>
      <c r="B74" s="45"/>
      <c r="C74" s="303" t="s">
        <v>776</v>
      </c>
      <c r="D74" s="303" t="s">
        <v>87</v>
      </c>
      <c r="E74" s="39"/>
      <c r="F74" s="39"/>
      <c r="G74" s="39"/>
      <c r="H74" s="45"/>
    </row>
    <row r="75" s="2" customFormat="1" ht="16.8" customHeight="1">
      <c r="A75" s="39"/>
      <c r="B75" s="45"/>
      <c r="C75" s="304" t="s">
        <v>480</v>
      </c>
      <c r="D75" s="305" t="s">
        <v>480</v>
      </c>
      <c r="E75" s="306" t="s">
        <v>1</v>
      </c>
      <c r="F75" s="307">
        <v>11</v>
      </c>
      <c r="G75" s="39"/>
      <c r="H75" s="45"/>
    </row>
    <row r="76" s="2" customFormat="1" ht="16.8" customHeight="1">
      <c r="A76" s="39"/>
      <c r="B76" s="45"/>
      <c r="C76" s="308" t="s">
        <v>480</v>
      </c>
      <c r="D76" s="308" t="s">
        <v>526</v>
      </c>
      <c r="E76" s="18" t="s">
        <v>1</v>
      </c>
      <c r="F76" s="309">
        <v>11</v>
      </c>
      <c r="G76" s="39"/>
      <c r="H76" s="45"/>
    </row>
    <row r="77" s="2" customFormat="1" ht="16.8" customHeight="1">
      <c r="A77" s="39"/>
      <c r="B77" s="45"/>
      <c r="C77" s="310" t="s">
        <v>774</v>
      </c>
      <c r="D77" s="39"/>
      <c r="E77" s="39"/>
      <c r="F77" s="39"/>
      <c r="G77" s="39"/>
      <c r="H77" s="45"/>
    </row>
    <row r="78" s="2" customFormat="1" ht="16.8" customHeight="1">
      <c r="A78" s="39"/>
      <c r="B78" s="45"/>
      <c r="C78" s="308" t="s">
        <v>523</v>
      </c>
      <c r="D78" s="308" t="s">
        <v>524</v>
      </c>
      <c r="E78" s="18" t="s">
        <v>183</v>
      </c>
      <c r="F78" s="309">
        <v>11</v>
      </c>
      <c r="G78" s="39"/>
      <c r="H78" s="45"/>
    </row>
    <row r="79" s="2" customFormat="1" ht="16.8" customHeight="1">
      <c r="A79" s="39"/>
      <c r="B79" s="45"/>
      <c r="C79" s="308" t="s">
        <v>213</v>
      </c>
      <c r="D79" s="308" t="s">
        <v>214</v>
      </c>
      <c r="E79" s="18" t="s">
        <v>183</v>
      </c>
      <c r="F79" s="309">
        <v>63.012999999999998</v>
      </c>
      <c r="G79" s="39"/>
      <c r="H79" s="45"/>
    </row>
    <row r="80" s="2" customFormat="1" ht="16.8" customHeight="1">
      <c r="A80" s="39"/>
      <c r="B80" s="45"/>
      <c r="C80" s="304" t="s">
        <v>498</v>
      </c>
      <c r="D80" s="305" t="s">
        <v>499</v>
      </c>
      <c r="E80" s="306" t="s">
        <v>1</v>
      </c>
      <c r="F80" s="307">
        <v>13.154</v>
      </c>
      <c r="G80" s="39"/>
      <c r="H80" s="45"/>
    </row>
    <row r="81" s="2" customFormat="1" ht="16.8" customHeight="1">
      <c r="A81" s="39"/>
      <c r="B81" s="45"/>
      <c r="C81" s="308" t="s">
        <v>498</v>
      </c>
      <c r="D81" s="308" t="s">
        <v>573</v>
      </c>
      <c r="E81" s="18" t="s">
        <v>1</v>
      </c>
      <c r="F81" s="309">
        <v>13.154</v>
      </c>
      <c r="G81" s="39"/>
      <c r="H81" s="45"/>
    </row>
    <row r="82" s="2" customFormat="1" ht="16.8" customHeight="1">
      <c r="A82" s="39"/>
      <c r="B82" s="45"/>
      <c r="C82" s="310" t="s">
        <v>774</v>
      </c>
      <c r="D82" s="39"/>
      <c r="E82" s="39"/>
      <c r="F82" s="39"/>
      <c r="G82" s="39"/>
      <c r="H82" s="45"/>
    </row>
    <row r="83" s="2" customFormat="1" ht="16.8" customHeight="1">
      <c r="A83" s="39"/>
      <c r="B83" s="45"/>
      <c r="C83" s="308" t="s">
        <v>245</v>
      </c>
      <c r="D83" s="308" t="s">
        <v>246</v>
      </c>
      <c r="E83" s="18" t="s">
        <v>209</v>
      </c>
      <c r="F83" s="309">
        <v>13.154</v>
      </c>
      <c r="G83" s="39"/>
      <c r="H83" s="45"/>
    </row>
    <row r="84" s="2" customFormat="1">
      <c r="A84" s="39"/>
      <c r="B84" s="45"/>
      <c r="C84" s="308" t="s">
        <v>198</v>
      </c>
      <c r="D84" s="308" t="s">
        <v>199</v>
      </c>
      <c r="E84" s="18" t="s">
        <v>183</v>
      </c>
      <c r="F84" s="309">
        <v>6.577</v>
      </c>
      <c r="G84" s="39"/>
      <c r="H84" s="45"/>
    </row>
    <row r="85" s="2" customFormat="1" ht="16.8" customHeight="1">
      <c r="A85" s="39"/>
      <c r="B85" s="45"/>
      <c r="C85" s="308" t="s">
        <v>213</v>
      </c>
      <c r="D85" s="308" t="s">
        <v>214</v>
      </c>
      <c r="E85" s="18" t="s">
        <v>183</v>
      </c>
      <c r="F85" s="309">
        <v>63.012999999999998</v>
      </c>
      <c r="G85" s="39"/>
      <c r="H85" s="45"/>
    </row>
    <row r="86" s="2" customFormat="1" ht="16.8" customHeight="1">
      <c r="A86" s="39"/>
      <c r="B86" s="45"/>
      <c r="C86" s="304" t="s">
        <v>89</v>
      </c>
      <c r="D86" s="305" t="s">
        <v>90</v>
      </c>
      <c r="E86" s="306" t="s">
        <v>1</v>
      </c>
      <c r="F86" s="307">
        <v>36.060000000000002</v>
      </c>
      <c r="G86" s="39"/>
      <c r="H86" s="45"/>
    </row>
    <row r="87" s="2" customFormat="1" ht="16.8" customHeight="1">
      <c r="A87" s="39"/>
      <c r="B87" s="45"/>
      <c r="C87" s="304" t="s">
        <v>101</v>
      </c>
      <c r="D87" s="305" t="s">
        <v>102</v>
      </c>
      <c r="E87" s="306" t="s">
        <v>1</v>
      </c>
      <c r="F87" s="307">
        <v>6.577</v>
      </c>
      <c r="G87" s="39"/>
      <c r="H87" s="45"/>
    </row>
    <row r="88" s="2" customFormat="1" ht="16.8" customHeight="1">
      <c r="A88" s="39"/>
      <c r="B88" s="45"/>
      <c r="C88" s="308" t="s">
        <v>101</v>
      </c>
      <c r="D88" s="308" t="s">
        <v>534</v>
      </c>
      <c r="E88" s="18" t="s">
        <v>1</v>
      </c>
      <c r="F88" s="309">
        <v>6.577</v>
      </c>
      <c r="G88" s="39"/>
      <c r="H88" s="45"/>
    </row>
    <row r="89" s="2" customFormat="1" ht="16.8" customHeight="1">
      <c r="A89" s="39"/>
      <c r="B89" s="45"/>
      <c r="C89" s="310" t="s">
        <v>774</v>
      </c>
      <c r="D89" s="39"/>
      <c r="E89" s="39"/>
      <c r="F89" s="39"/>
      <c r="G89" s="39"/>
      <c r="H89" s="45"/>
    </row>
    <row r="90" s="2" customFormat="1">
      <c r="A90" s="39"/>
      <c r="B90" s="45"/>
      <c r="C90" s="308" t="s">
        <v>198</v>
      </c>
      <c r="D90" s="308" t="s">
        <v>199</v>
      </c>
      <c r="E90" s="18" t="s">
        <v>183</v>
      </c>
      <c r="F90" s="309">
        <v>6.577</v>
      </c>
      <c r="G90" s="39"/>
      <c r="H90" s="45"/>
    </row>
    <row r="91" s="2" customFormat="1">
      <c r="A91" s="39"/>
      <c r="B91" s="45"/>
      <c r="C91" s="308" t="s">
        <v>191</v>
      </c>
      <c r="D91" s="308" t="s">
        <v>192</v>
      </c>
      <c r="E91" s="18" t="s">
        <v>183</v>
      </c>
      <c r="F91" s="309">
        <v>6.577</v>
      </c>
      <c r="G91" s="39"/>
      <c r="H91" s="45"/>
    </row>
    <row r="92" s="2" customFormat="1">
      <c r="A92" s="39"/>
      <c r="B92" s="45"/>
      <c r="C92" s="308" t="s">
        <v>194</v>
      </c>
      <c r="D92" s="308" t="s">
        <v>195</v>
      </c>
      <c r="E92" s="18" t="s">
        <v>183</v>
      </c>
      <c r="F92" s="309">
        <v>6.577</v>
      </c>
      <c r="G92" s="39"/>
      <c r="H92" s="45"/>
    </row>
    <row r="93" s="2" customFormat="1">
      <c r="A93" s="39"/>
      <c r="B93" s="45"/>
      <c r="C93" s="308" t="s">
        <v>535</v>
      </c>
      <c r="D93" s="308" t="s">
        <v>536</v>
      </c>
      <c r="E93" s="18" t="s">
        <v>183</v>
      </c>
      <c r="F93" s="309">
        <v>6.577</v>
      </c>
      <c r="G93" s="39"/>
      <c r="H93" s="45"/>
    </row>
    <row r="94" s="2" customFormat="1" ht="16.8" customHeight="1">
      <c r="A94" s="39"/>
      <c r="B94" s="45"/>
      <c r="C94" s="308" t="s">
        <v>203</v>
      </c>
      <c r="D94" s="308" t="s">
        <v>204</v>
      </c>
      <c r="E94" s="18" t="s">
        <v>183</v>
      </c>
      <c r="F94" s="309">
        <v>6.577</v>
      </c>
      <c r="G94" s="39"/>
      <c r="H94" s="45"/>
    </row>
    <row r="95" s="2" customFormat="1">
      <c r="A95" s="39"/>
      <c r="B95" s="45"/>
      <c r="C95" s="308" t="s">
        <v>207</v>
      </c>
      <c r="D95" s="308" t="s">
        <v>208</v>
      </c>
      <c r="E95" s="18" t="s">
        <v>209</v>
      </c>
      <c r="F95" s="309">
        <v>11.839</v>
      </c>
      <c r="G95" s="39"/>
      <c r="H95" s="45"/>
    </row>
    <row r="96" s="2" customFormat="1" ht="16.8" customHeight="1">
      <c r="A96" s="39"/>
      <c r="B96" s="45"/>
      <c r="C96" s="308" t="s">
        <v>540</v>
      </c>
      <c r="D96" s="308" t="s">
        <v>541</v>
      </c>
      <c r="E96" s="18" t="s">
        <v>183</v>
      </c>
      <c r="F96" s="309">
        <v>6.577</v>
      </c>
      <c r="G96" s="39"/>
      <c r="H96" s="45"/>
    </row>
    <row r="97" s="2" customFormat="1" ht="16.8" customHeight="1">
      <c r="A97" s="39"/>
      <c r="B97" s="45"/>
      <c r="C97" s="304" t="s">
        <v>482</v>
      </c>
      <c r="D97" s="305" t="s">
        <v>483</v>
      </c>
      <c r="E97" s="306" t="s">
        <v>1</v>
      </c>
      <c r="F97" s="307">
        <v>10.481999999999999</v>
      </c>
      <c r="G97" s="39"/>
      <c r="H97" s="45"/>
    </row>
    <row r="98" s="2" customFormat="1" ht="16.8" customHeight="1">
      <c r="A98" s="39"/>
      <c r="B98" s="45"/>
      <c r="C98" s="308" t="s">
        <v>1</v>
      </c>
      <c r="D98" s="308" t="s">
        <v>483</v>
      </c>
      <c r="E98" s="18" t="s">
        <v>1</v>
      </c>
      <c r="F98" s="309">
        <v>0</v>
      </c>
      <c r="G98" s="39"/>
      <c r="H98" s="45"/>
    </row>
    <row r="99" s="2" customFormat="1" ht="16.8" customHeight="1">
      <c r="A99" s="39"/>
      <c r="B99" s="45"/>
      <c r="C99" s="308" t="s">
        <v>482</v>
      </c>
      <c r="D99" s="308" t="s">
        <v>673</v>
      </c>
      <c r="E99" s="18" t="s">
        <v>1</v>
      </c>
      <c r="F99" s="309">
        <v>10.481999999999999</v>
      </c>
      <c r="G99" s="39"/>
      <c r="H99" s="45"/>
    </row>
    <row r="100" s="2" customFormat="1" ht="16.8" customHeight="1">
      <c r="A100" s="39"/>
      <c r="B100" s="45"/>
      <c r="C100" s="310" t="s">
        <v>774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08" t="s">
        <v>670</v>
      </c>
      <c r="D101" s="308" t="s">
        <v>671</v>
      </c>
      <c r="E101" s="18" t="s">
        <v>159</v>
      </c>
      <c r="F101" s="309">
        <v>10.481999999999999</v>
      </c>
      <c r="G101" s="39"/>
      <c r="H101" s="45"/>
    </row>
    <row r="102" s="2" customFormat="1" ht="16.8" customHeight="1">
      <c r="A102" s="39"/>
      <c r="B102" s="45"/>
      <c r="C102" s="308" t="s">
        <v>651</v>
      </c>
      <c r="D102" s="308" t="s">
        <v>652</v>
      </c>
      <c r="E102" s="18" t="s">
        <v>159</v>
      </c>
      <c r="F102" s="309">
        <v>10.481999999999999</v>
      </c>
      <c r="G102" s="39"/>
      <c r="H102" s="45"/>
    </row>
    <row r="103" s="2" customFormat="1" ht="16.8" customHeight="1">
      <c r="A103" s="39"/>
      <c r="B103" s="45"/>
      <c r="C103" s="308" t="s">
        <v>682</v>
      </c>
      <c r="D103" s="308" t="s">
        <v>683</v>
      </c>
      <c r="E103" s="18" t="s">
        <v>159</v>
      </c>
      <c r="F103" s="309">
        <v>10.481999999999999</v>
      </c>
      <c r="G103" s="39"/>
      <c r="H103" s="45"/>
    </row>
    <row r="104" s="2" customFormat="1" ht="16.8" customHeight="1">
      <c r="A104" s="39"/>
      <c r="B104" s="45"/>
      <c r="C104" s="304" t="s">
        <v>485</v>
      </c>
      <c r="D104" s="305" t="s">
        <v>486</v>
      </c>
      <c r="E104" s="306" t="s">
        <v>1</v>
      </c>
      <c r="F104" s="307">
        <v>16.672000000000001</v>
      </c>
      <c r="G104" s="39"/>
      <c r="H104" s="45"/>
    </row>
    <row r="105" s="2" customFormat="1" ht="16.8" customHeight="1">
      <c r="A105" s="39"/>
      <c r="B105" s="45"/>
      <c r="C105" s="308" t="s">
        <v>1</v>
      </c>
      <c r="D105" s="308" t="s">
        <v>664</v>
      </c>
      <c r="E105" s="18" t="s">
        <v>1</v>
      </c>
      <c r="F105" s="309">
        <v>0</v>
      </c>
      <c r="G105" s="39"/>
      <c r="H105" s="45"/>
    </row>
    <row r="106" s="2" customFormat="1" ht="16.8" customHeight="1">
      <c r="A106" s="39"/>
      <c r="B106" s="45"/>
      <c r="C106" s="308" t="s">
        <v>485</v>
      </c>
      <c r="D106" s="308" t="s">
        <v>665</v>
      </c>
      <c r="E106" s="18" t="s">
        <v>1</v>
      </c>
      <c r="F106" s="309">
        <v>16.672000000000001</v>
      </c>
      <c r="G106" s="39"/>
      <c r="H106" s="45"/>
    </row>
    <row r="107" s="2" customFormat="1" ht="16.8" customHeight="1">
      <c r="A107" s="39"/>
      <c r="B107" s="45"/>
      <c r="C107" s="310" t="s">
        <v>774</v>
      </c>
      <c r="D107" s="39"/>
      <c r="E107" s="39"/>
      <c r="F107" s="39"/>
      <c r="G107" s="39"/>
      <c r="H107" s="45"/>
    </row>
    <row r="108" s="2" customFormat="1" ht="16.8" customHeight="1">
      <c r="A108" s="39"/>
      <c r="B108" s="45"/>
      <c r="C108" s="308" t="s">
        <v>661</v>
      </c>
      <c r="D108" s="308" t="s">
        <v>662</v>
      </c>
      <c r="E108" s="18" t="s">
        <v>159</v>
      </c>
      <c r="F108" s="309">
        <v>16.672000000000001</v>
      </c>
      <c r="G108" s="39"/>
      <c r="H108" s="45"/>
    </row>
    <row r="109" s="2" customFormat="1" ht="16.8" customHeight="1">
      <c r="A109" s="39"/>
      <c r="B109" s="45"/>
      <c r="C109" s="308" t="s">
        <v>647</v>
      </c>
      <c r="D109" s="308" t="s">
        <v>648</v>
      </c>
      <c r="E109" s="18" t="s">
        <v>159</v>
      </c>
      <c r="F109" s="309">
        <v>19.707999999999998</v>
      </c>
      <c r="G109" s="39"/>
      <c r="H109" s="45"/>
    </row>
    <row r="110" s="2" customFormat="1" ht="16.8" customHeight="1">
      <c r="A110" s="39"/>
      <c r="B110" s="45"/>
      <c r="C110" s="308" t="s">
        <v>654</v>
      </c>
      <c r="D110" s="308" t="s">
        <v>655</v>
      </c>
      <c r="E110" s="18" t="s">
        <v>159</v>
      </c>
      <c r="F110" s="309">
        <v>19.707999999999998</v>
      </c>
      <c r="G110" s="39"/>
      <c r="H110" s="45"/>
    </row>
    <row r="111" s="2" customFormat="1" ht="16.8" customHeight="1">
      <c r="A111" s="39"/>
      <c r="B111" s="45"/>
      <c r="C111" s="304" t="s">
        <v>488</v>
      </c>
      <c r="D111" s="305" t="s">
        <v>489</v>
      </c>
      <c r="E111" s="306" t="s">
        <v>1</v>
      </c>
      <c r="F111" s="307">
        <v>3.036</v>
      </c>
      <c r="G111" s="39"/>
      <c r="H111" s="45"/>
    </row>
    <row r="112" s="2" customFormat="1" ht="16.8" customHeight="1">
      <c r="A112" s="39"/>
      <c r="B112" s="45"/>
      <c r="C112" s="308" t="s">
        <v>1</v>
      </c>
      <c r="D112" s="308" t="s">
        <v>489</v>
      </c>
      <c r="E112" s="18" t="s">
        <v>1</v>
      </c>
      <c r="F112" s="309">
        <v>0</v>
      </c>
      <c r="G112" s="39"/>
      <c r="H112" s="45"/>
    </row>
    <row r="113" s="2" customFormat="1" ht="16.8" customHeight="1">
      <c r="A113" s="39"/>
      <c r="B113" s="45"/>
      <c r="C113" s="308" t="s">
        <v>488</v>
      </c>
      <c r="D113" s="308" t="s">
        <v>660</v>
      </c>
      <c r="E113" s="18" t="s">
        <v>1</v>
      </c>
      <c r="F113" s="309">
        <v>3.036</v>
      </c>
      <c r="G113" s="39"/>
      <c r="H113" s="45"/>
    </row>
    <row r="114" s="2" customFormat="1" ht="16.8" customHeight="1">
      <c r="A114" s="39"/>
      <c r="B114" s="45"/>
      <c r="C114" s="310" t="s">
        <v>774</v>
      </c>
      <c r="D114" s="39"/>
      <c r="E114" s="39"/>
      <c r="F114" s="39"/>
      <c r="G114" s="39"/>
      <c r="H114" s="45"/>
    </row>
    <row r="115" s="2" customFormat="1" ht="16.8" customHeight="1">
      <c r="A115" s="39"/>
      <c r="B115" s="45"/>
      <c r="C115" s="308" t="s">
        <v>657</v>
      </c>
      <c r="D115" s="308" t="s">
        <v>658</v>
      </c>
      <c r="E115" s="18" t="s">
        <v>159</v>
      </c>
      <c r="F115" s="309">
        <v>3.036</v>
      </c>
      <c r="G115" s="39"/>
      <c r="H115" s="45"/>
    </row>
    <row r="116" s="2" customFormat="1" ht="16.8" customHeight="1">
      <c r="A116" s="39"/>
      <c r="B116" s="45"/>
      <c r="C116" s="308" t="s">
        <v>643</v>
      </c>
      <c r="D116" s="308" t="s">
        <v>644</v>
      </c>
      <c r="E116" s="18" t="s">
        <v>159</v>
      </c>
      <c r="F116" s="309">
        <v>3.036</v>
      </c>
      <c r="G116" s="39"/>
      <c r="H116" s="45"/>
    </row>
    <row r="117" s="2" customFormat="1" ht="16.8" customHeight="1">
      <c r="A117" s="39"/>
      <c r="B117" s="45"/>
      <c r="C117" s="308" t="s">
        <v>647</v>
      </c>
      <c r="D117" s="308" t="s">
        <v>648</v>
      </c>
      <c r="E117" s="18" t="s">
        <v>159</v>
      </c>
      <c r="F117" s="309">
        <v>19.707999999999998</v>
      </c>
      <c r="G117" s="39"/>
      <c r="H117" s="45"/>
    </row>
    <row r="118" s="2" customFormat="1" ht="16.8" customHeight="1">
      <c r="A118" s="39"/>
      <c r="B118" s="45"/>
      <c r="C118" s="308" t="s">
        <v>654</v>
      </c>
      <c r="D118" s="308" t="s">
        <v>655</v>
      </c>
      <c r="E118" s="18" t="s">
        <v>159</v>
      </c>
      <c r="F118" s="309">
        <v>19.707999999999998</v>
      </c>
      <c r="G118" s="39"/>
      <c r="H118" s="45"/>
    </row>
    <row r="119" s="2" customFormat="1" ht="16.8" customHeight="1">
      <c r="A119" s="39"/>
      <c r="B119" s="45"/>
      <c r="C119" s="304" t="s">
        <v>491</v>
      </c>
      <c r="D119" s="305" t="s">
        <v>491</v>
      </c>
      <c r="E119" s="306" t="s">
        <v>1</v>
      </c>
      <c r="F119" s="307">
        <v>58.590000000000003</v>
      </c>
      <c r="G119" s="39"/>
      <c r="H119" s="45"/>
    </row>
    <row r="120" s="2" customFormat="1" ht="16.8" customHeight="1">
      <c r="A120" s="39"/>
      <c r="B120" s="45"/>
      <c r="C120" s="308" t="s">
        <v>491</v>
      </c>
      <c r="D120" s="308" t="s">
        <v>530</v>
      </c>
      <c r="E120" s="18" t="s">
        <v>1</v>
      </c>
      <c r="F120" s="309">
        <v>58.590000000000003</v>
      </c>
      <c r="G120" s="39"/>
      <c r="H120" s="45"/>
    </row>
    <row r="121" s="2" customFormat="1" ht="16.8" customHeight="1">
      <c r="A121" s="39"/>
      <c r="B121" s="45"/>
      <c r="C121" s="310" t="s">
        <v>774</v>
      </c>
      <c r="D121" s="39"/>
      <c r="E121" s="39"/>
      <c r="F121" s="39"/>
      <c r="G121" s="39"/>
      <c r="H121" s="45"/>
    </row>
    <row r="122" s="2" customFormat="1">
      <c r="A122" s="39"/>
      <c r="B122" s="45"/>
      <c r="C122" s="308" t="s">
        <v>527</v>
      </c>
      <c r="D122" s="308" t="s">
        <v>528</v>
      </c>
      <c r="E122" s="18" t="s">
        <v>183</v>
      </c>
      <c r="F122" s="309">
        <v>58.590000000000003</v>
      </c>
      <c r="G122" s="39"/>
      <c r="H122" s="45"/>
    </row>
    <row r="123" s="2" customFormat="1" ht="16.8" customHeight="1">
      <c r="A123" s="39"/>
      <c r="B123" s="45"/>
      <c r="C123" s="308" t="s">
        <v>213</v>
      </c>
      <c r="D123" s="308" t="s">
        <v>214</v>
      </c>
      <c r="E123" s="18" t="s">
        <v>183</v>
      </c>
      <c r="F123" s="309">
        <v>63.012999999999998</v>
      </c>
      <c r="G123" s="39"/>
      <c r="H123" s="45"/>
    </row>
    <row r="124" s="2" customFormat="1" ht="16.8" customHeight="1">
      <c r="A124" s="39"/>
      <c r="B124" s="45"/>
      <c r="C124" s="304" t="s">
        <v>493</v>
      </c>
      <c r="D124" s="305" t="s">
        <v>493</v>
      </c>
      <c r="E124" s="306" t="s">
        <v>1</v>
      </c>
      <c r="F124" s="307">
        <v>12.763999999999999</v>
      </c>
      <c r="G124" s="39"/>
      <c r="H124" s="45"/>
    </row>
    <row r="125" s="2" customFormat="1" ht="16.8" customHeight="1">
      <c r="A125" s="39"/>
      <c r="B125" s="45"/>
      <c r="C125" s="308" t="s">
        <v>1</v>
      </c>
      <c r="D125" s="308" t="s">
        <v>587</v>
      </c>
      <c r="E125" s="18" t="s">
        <v>1</v>
      </c>
      <c r="F125" s="309">
        <v>1.1679999999999999</v>
      </c>
      <c r="G125" s="39"/>
      <c r="H125" s="45"/>
    </row>
    <row r="126" s="2" customFormat="1" ht="16.8" customHeight="1">
      <c r="A126" s="39"/>
      <c r="B126" s="45"/>
      <c r="C126" s="308" t="s">
        <v>1</v>
      </c>
      <c r="D126" s="308" t="s">
        <v>588</v>
      </c>
      <c r="E126" s="18" t="s">
        <v>1</v>
      </c>
      <c r="F126" s="309">
        <v>0</v>
      </c>
      <c r="G126" s="39"/>
      <c r="H126" s="45"/>
    </row>
    <row r="127" s="2" customFormat="1" ht="16.8" customHeight="1">
      <c r="A127" s="39"/>
      <c r="B127" s="45"/>
      <c r="C127" s="308" t="s">
        <v>1</v>
      </c>
      <c r="D127" s="308" t="s">
        <v>589</v>
      </c>
      <c r="E127" s="18" t="s">
        <v>1</v>
      </c>
      <c r="F127" s="309">
        <v>2.1499999999999999</v>
      </c>
      <c r="G127" s="39"/>
      <c r="H127" s="45"/>
    </row>
    <row r="128" s="2" customFormat="1" ht="16.8" customHeight="1">
      <c r="A128" s="39"/>
      <c r="B128" s="45"/>
      <c r="C128" s="308" t="s">
        <v>1</v>
      </c>
      <c r="D128" s="308" t="s">
        <v>590</v>
      </c>
      <c r="E128" s="18" t="s">
        <v>1</v>
      </c>
      <c r="F128" s="309">
        <v>2.633</v>
      </c>
      <c r="G128" s="39"/>
      <c r="H128" s="45"/>
    </row>
    <row r="129" s="2" customFormat="1" ht="16.8" customHeight="1">
      <c r="A129" s="39"/>
      <c r="B129" s="45"/>
      <c r="C129" s="308" t="s">
        <v>1</v>
      </c>
      <c r="D129" s="308" t="s">
        <v>591</v>
      </c>
      <c r="E129" s="18" t="s">
        <v>1</v>
      </c>
      <c r="F129" s="309">
        <v>6.8129999999999997</v>
      </c>
      <c r="G129" s="39"/>
      <c r="H129" s="45"/>
    </row>
    <row r="130" s="2" customFormat="1" ht="16.8" customHeight="1">
      <c r="A130" s="39"/>
      <c r="B130" s="45"/>
      <c r="C130" s="308" t="s">
        <v>493</v>
      </c>
      <c r="D130" s="308" t="s">
        <v>189</v>
      </c>
      <c r="E130" s="18" t="s">
        <v>1</v>
      </c>
      <c r="F130" s="309">
        <v>12.763999999999999</v>
      </c>
      <c r="G130" s="39"/>
      <c r="H130" s="45"/>
    </row>
    <row r="131" s="2" customFormat="1" ht="16.8" customHeight="1">
      <c r="A131" s="39"/>
      <c r="B131" s="45"/>
      <c r="C131" s="310" t="s">
        <v>774</v>
      </c>
      <c r="D131" s="39"/>
      <c r="E131" s="39"/>
      <c r="F131" s="39"/>
      <c r="G131" s="39"/>
      <c r="H131" s="45"/>
    </row>
    <row r="132" s="2" customFormat="1">
      <c r="A132" s="39"/>
      <c r="B132" s="45"/>
      <c r="C132" s="308" t="s">
        <v>584</v>
      </c>
      <c r="D132" s="308" t="s">
        <v>585</v>
      </c>
      <c r="E132" s="18" t="s">
        <v>159</v>
      </c>
      <c r="F132" s="309">
        <v>12.763999999999999</v>
      </c>
      <c r="G132" s="39"/>
      <c r="H132" s="45"/>
    </row>
    <row r="133" s="2" customFormat="1" ht="16.8" customHeight="1">
      <c r="A133" s="39"/>
      <c r="B133" s="45"/>
      <c r="C133" s="308" t="s">
        <v>615</v>
      </c>
      <c r="D133" s="308" t="s">
        <v>616</v>
      </c>
      <c r="E133" s="18" t="s">
        <v>209</v>
      </c>
      <c r="F133" s="309">
        <v>2.702</v>
      </c>
      <c r="G133" s="39"/>
      <c r="H133" s="45"/>
    </row>
    <row r="134" s="2" customFormat="1" ht="16.8" customHeight="1">
      <c r="A134" s="39"/>
      <c r="B134" s="45"/>
      <c r="C134" s="304" t="s">
        <v>496</v>
      </c>
      <c r="D134" s="305" t="s">
        <v>496</v>
      </c>
      <c r="E134" s="306" t="s">
        <v>1</v>
      </c>
      <c r="F134" s="307">
        <v>37.381999999999998</v>
      </c>
      <c r="G134" s="39"/>
      <c r="H134" s="45"/>
    </row>
    <row r="135" s="2" customFormat="1" ht="16.8" customHeight="1">
      <c r="A135" s="39"/>
      <c r="B135" s="45"/>
      <c r="C135" s="308" t="s">
        <v>1</v>
      </c>
      <c r="D135" s="308" t="s">
        <v>595</v>
      </c>
      <c r="E135" s="18" t="s">
        <v>1</v>
      </c>
      <c r="F135" s="309">
        <v>10.615</v>
      </c>
      <c r="G135" s="39"/>
      <c r="H135" s="45"/>
    </row>
    <row r="136" s="2" customFormat="1" ht="16.8" customHeight="1">
      <c r="A136" s="39"/>
      <c r="B136" s="45"/>
      <c r="C136" s="308" t="s">
        <v>1</v>
      </c>
      <c r="D136" s="308" t="s">
        <v>596</v>
      </c>
      <c r="E136" s="18" t="s">
        <v>1</v>
      </c>
      <c r="F136" s="309">
        <v>3.7909999999999999</v>
      </c>
      <c r="G136" s="39"/>
      <c r="H136" s="45"/>
    </row>
    <row r="137" s="2" customFormat="1" ht="16.8" customHeight="1">
      <c r="A137" s="39"/>
      <c r="B137" s="45"/>
      <c r="C137" s="308" t="s">
        <v>1</v>
      </c>
      <c r="D137" s="308" t="s">
        <v>597</v>
      </c>
      <c r="E137" s="18" t="s">
        <v>1</v>
      </c>
      <c r="F137" s="309">
        <v>3.375</v>
      </c>
      <c r="G137" s="39"/>
      <c r="H137" s="45"/>
    </row>
    <row r="138" s="2" customFormat="1" ht="16.8" customHeight="1">
      <c r="A138" s="39"/>
      <c r="B138" s="45"/>
      <c r="C138" s="308" t="s">
        <v>1</v>
      </c>
      <c r="D138" s="308" t="s">
        <v>598</v>
      </c>
      <c r="E138" s="18" t="s">
        <v>1</v>
      </c>
      <c r="F138" s="309">
        <v>3.758</v>
      </c>
      <c r="G138" s="39"/>
      <c r="H138" s="45"/>
    </row>
    <row r="139" s="2" customFormat="1" ht="16.8" customHeight="1">
      <c r="A139" s="39"/>
      <c r="B139" s="45"/>
      <c r="C139" s="308" t="s">
        <v>1</v>
      </c>
      <c r="D139" s="308" t="s">
        <v>599</v>
      </c>
      <c r="E139" s="18" t="s">
        <v>1</v>
      </c>
      <c r="F139" s="309">
        <v>7.2830000000000004</v>
      </c>
      <c r="G139" s="39"/>
      <c r="H139" s="45"/>
    </row>
    <row r="140" s="2" customFormat="1" ht="16.8" customHeight="1">
      <c r="A140" s="39"/>
      <c r="B140" s="45"/>
      <c r="C140" s="308" t="s">
        <v>1</v>
      </c>
      <c r="D140" s="308" t="s">
        <v>600</v>
      </c>
      <c r="E140" s="18" t="s">
        <v>1</v>
      </c>
      <c r="F140" s="309">
        <v>2.2000000000000002</v>
      </c>
      <c r="G140" s="39"/>
      <c r="H140" s="45"/>
    </row>
    <row r="141" s="2" customFormat="1" ht="16.8" customHeight="1">
      <c r="A141" s="39"/>
      <c r="B141" s="45"/>
      <c r="C141" s="308" t="s">
        <v>1</v>
      </c>
      <c r="D141" s="308" t="s">
        <v>601</v>
      </c>
      <c r="E141" s="18" t="s">
        <v>1</v>
      </c>
      <c r="F141" s="309">
        <v>3.0750000000000002</v>
      </c>
      <c r="G141" s="39"/>
      <c r="H141" s="45"/>
    </row>
    <row r="142" s="2" customFormat="1" ht="16.8" customHeight="1">
      <c r="A142" s="39"/>
      <c r="B142" s="45"/>
      <c r="C142" s="308" t="s">
        <v>1</v>
      </c>
      <c r="D142" s="308" t="s">
        <v>602</v>
      </c>
      <c r="E142" s="18" t="s">
        <v>1</v>
      </c>
      <c r="F142" s="309">
        <v>3.2850000000000001</v>
      </c>
      <c r="G142" s="39"/>
      <c r="H142" s="45"/>
    </row>
    <row r="143" s="2" customFormat="1" ht="16.8" customHeight="1">
      <c r="A143" s="39"/>
      <c r="B143" s="45"/>
      <c r="C143" s="308" t="s">
        <v>496</v>
      </c>
      <c r="D143" s="308" t="s">
        <v>189</v>
      </c>
      <c r="E143" s="18" t="s">
        <v>1</v>
      </c>
      <c r="F143" s="309">
        <v>37.381999999999998</v>
      </c>
      <c r="G143" s="39"/>
      <c r="H143" s="45"/>
    </row>
    <row r="144" s="2" customFormat="1" ht="16.8" customHeight="1">
      <c r="A144" s="39"/>
      <c r="B144" s="45"/>
      <c r="C144" s="310" t="s">
        <v>774</v>
      </c>
      <c r="D144" s="39"/>
      <c r="E144" s="39"/>
      <c r="F144" s="39"/>
      <c r="G144" s="39"/>
      <c r="H144" s="45"/>
    </row>
    <row r="145" s="2" customFormat="1">
      <c r="A145" s="39"/>
      <c r="B145" s="45"/>
      <c r="C145" s="308" t="s">
        <v>592</v>
      </c>
      <c r="D145" s="308" t="s">
        <v>593</v>
      </c>
      <c r="E145" s="18" t="s">
        <v>159</v>
      </c>
      <c r="F145" s="309">
        <v>37.381999999999998</v>
      </c>
      <c r="G145" s="39"/>
      <c r="H145" s="45"/>
    </row>
    <row r="146" s="2" customFormat="1" ht="16.8" customHeight="1">
      <c r="A146" s="39"/>
      <c r="B146" s="45"/>
      <c r="C146" s="308" t="s">
        <v>615</v>
      </c>
      <c r="D146" s="308" t="s">
        <v>616</v>
      </c>
      <c r="E146" s="18" t="s">
        <v>209</v>
      </c>
      <c r="F146" s="309">
        <v>2.702</v>
      </c>
      <c r="G146" s="39"/>
      <c r="H146" s="45"/>
    </row>
    <row r="147" s="2" customFormat="1" ht="7.44" customHeight="1">
      <c r="A147" s="39"/>
      <c r="B147" s="172"/>
      <c r="C147" s="173"/>
      <c r="D147" s="173"/>
      <c r="E147" s="173"/>
      <c r="F147" s="173"/>
      <c r="G147" s="173"/>
      <c r="H147" s="45"/>
    </row>
    <row r="148" s="2" customFormat="1">
      <c r="A148" s="39"/>
      <c r="B148" s="39"/>
      <c r="C148" s="39"/>
      <c r="D148" s="39"/>
      <c r="E148" s="39"/>
      <c r="F148" s="39"/>
      <c r="G148" s="39"/>
      <c r="H148" s="39"/>
    </row>
  </sheetData>
  <sheetProtection sheet="1" formatColumns="0" formatRows="0" objects="1" scenarios="1" spinCount="100000" saltValue="wGRHqE5d2mxJgwSNpjaxWVOIvb1ZPMfe9FFOQyJlrFPTqBsnr00VdOzZ0wm2SW7HAyV0Q36Sky6ULmFgsVaPxQ==" hashValue="t8awM2nAue0sC4vebTiquDhAAX62RmzuqcRGgF4f9aqb/RxN/JeK0Vv8QFRtG2bwidZEyjxdILVOJZlGAEJ7gA==" algorithmName="SHA-512" password="C422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TF-Locihova\Michaela Locihova</dc:creator>
  <cp:lastModifiedBy>TF-Locihova\Michaela Locihova</cp:lastModifiedBy>
  <dcterms:created xsi:type="dcterms:W3CDTF">2023-09-13T12:04:19Z</dcterms:created>
  <dcterms:modified xsi:type="dcterms:W3CDTF">2023-09-13T12:04:22Z</dcterms:modified>
</cp:coreProperties>
</file>