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Výměna podlahových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Výměna podlahových k...'!$C$126:$K$330</definedName>
    <definedName name="_xlnm.Print_Area" localSheetId="1">'01 - Výměna podlahových k...'!$C$4:$J$76,'01 - Výměna podlahových k...'!$C$82:$J$108,'01 - Výměna podlahových k...'!$C$114:$J$330</definedName>
    <definedName name="_xlnm.Print_Titles" localSheetId="1">'01 - Výměna podlahových k...'!$126:$126</definedName>
  </definedNames>
  <calcPr/>
</workbook>
</file>

<file path=xl/calcChain.xml><?xml version="1.0" encoding="utf-8"?>
<calcChain xmlns="http://schemas.openxmlformats.org/spreadsheetml/2006/main">
  <c i="2" l="1" r="P321"/>
  <c r="J37"/>
  <c r="J36"/>
  <c i="1" r="AY95"/>
  <c i="2" r="J35"/>
  <c i="1" r="AX95"/>
  <c i="2" r="BI330"/>
  <c r="BH330"/>
  <c r="BG330"/>
  <c r="BF330"/>
  <c r="T330"/>
  <c r="T329"/>
  <c r="R330"/>
  <c r="R329"/>
  <c r="P330"/>
  <c r="P329"/>
  <c r="BI328"/>
  <c r="BH328"/>
  <c r="BG328"/>
  <c r="BF328"/>
  <c r="T328"/>
  <c r="T327"/>
  <c r="R328"/>
  <c r="R327"/>
  <c r="P328"/>
  <c r="P327"/>
  <c r="BI326"/>
  <c r="BH326"/>
  <c r="BG326"/>
  <c r="BF326"/>
  <c r="T326"/>
  <c r="T325"/>
  <c r="R326"/>
  <c r="R325"/>
  <c r="P326"/>
  <c r="P325"/>
  <c r="BI322"/>
  <c r="BH322"/>
  <c r="BG322"/>
  <c r="BF322"/>
  <c r="T322"/>
  <c r="T321"/>
  <c r="T320"/>
  <c r="R322"/>
  <c r="R321"/>
  <c r="R320"/>
  <c r="P322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0"/>
  <c r="BH150"/>
  <c r="BG150"/>
  <c r="BF150"/>
  <c r="T150"/>
  <c r="T143"/>
  <c r="R150"/>
  <c r="R143"/>
  <c r="P150"/>
  <c r="P143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0"/>
  <c r="BH130"/>
  <c r="BG130"/>
  <c r="BF130"/>
  <c r="T130"/>
  <c r="T129"/>
  <c r="R130"/>
  <c r="R129"/>
  <c r="P130"/>
  <c r="P129"/>
  <c r="J124"/>
  <c r="F121"/>
  <c r="E119"/>
  <c r="J92"/>
  <c r="F89"/>
  <c r="E87"/>
  <c r="J21"/>
  <c r="E21"/>
  <c r="J123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BK160"/>
  <c r="BK150"/>
  <c r="J139"/>
  <c r="J130"/>
  <c r="J34"/>
  <c r="J286"/>
  <c r="BK263"/>
  <c r="J222"/>
  <c r="BK218"/>
  <c r="BK195"/>
  <c r="BK192"/>
  <c r="J190"/>
  <c r="J164"/>
  <c r="BK158"/>
  <c r="J156"/>
  <c r="J144"/>
  <c r="BK138"/>
  <c r="BK130"/>
  <c r="F37"/>
  <c r="J158"/>
  <c r="BK139"/>
  <c r="J136"/>
  <c r="F35"/>
  <c r="J288"/>
  <c r="BK265"/>
  <c r="J263"/>
  <c r="BK222"/>
  <c r="J218"/>
  <c r="J195"/>
  <c r="J192"/>
  <c r="J188"/>
  <c r="BK162"/>
  <c r="J160"/>
  <c r="J157"/>
  <c r="J141"/>
  <c r="BK330"/>
  <c r="J330"/>
  <c r="BK328"/>
  <c r="J328"/>
  <c r="BK326"/>
  <c r="J326"/>
  <c r="BK322"/>
  <c r="J322"/>
  <c r="BK319"/>
  <c r="J319"/>
  <c r="BK318"/>
  <c r="J318"/>
  <c r="BK316"/>
  <c r="J316"/>
  <c r="BK315"/>
  <c r="J315"/>
  <c r="BK294"/>
  <c r="J294"/>
  <c r="BK292"/>
  <c r="BK288"/>
  <c r="BK286"/>
  <c r="J265"/>
  <c r="J261"/>
  <c r="BK219"/>
  <c r="BK216"/>
  <c r="BK193"/>
  <c r="BK190"/>
  <c r="BK165"/>
  <c r="J162"/>
  <c r="BK159"/>
  <c r="BK155"/>
  <c r="BK141"/>
  <c r="J137"/>
  <c r="J161"/>
  <c r="J155"/>
  <c r="J138"/>
  <c i="1" r="AS94"/>
  <c i="2" r="J165"/>
  <c r="BK157"/>
  <c r="BK144"/>
  <c r="BK137"/>
  <c r="F36"/>
  <c r="J292"/>
  <c r="BK261"/>
  <c r="J219"/>
  <c r="J216"/>
  <c r="J193"/>
  <c r="BK188"/>
  <c r="BK164"/>
  <c r="BK161"/>
  <c r="J159"/>
  <c r="BK156"/>
  <c r="J150"/>
  <c r="BK136"/>
  <c r="F34"/>
  <c l="1" r="P320"/>
  <c r="R135"/>
  <c r="R128"/>
  <c r="BK154"/>
  <c r="J154"/>
  <c r="J102"/>
  <c r="BK135"/>
  <c r="J135"/>
  <c r="J99"/>
  <c r="T135"/>
  <c r="T128"/>
  <c r="P135"/>
  <c r="P128"/>
  <c r="P154"/>
  <c r="P142"/>
  <c r="R154"/>
  <c r="R142"/>
  <c r="T154"/>
  <c r="T142"/>
  <c r="BK129"/>
  <c r="J129"/>
  <c r="J98"/>
  <c r="BK143"/>
  <c r="J143"/>
  <c r="J101"/>
  <c r="BK321"/>
  <c r="J321"/>
  <c r="J104"/>
  <c r="BK325"/>
  <c r="J325"/>
  <c r="J105"/>
  <c r="BK327"/>
  <c r="J327"/>
  <c r="J106"/>
  <c r="BK329"/>
  <c r="J329"/>
  <c r="J107"/>
  <c i="1" r="AW95"/>
  <c r="BB95"/>
  <c r="BC95"/>
  <c i="2" r="E85"/>
  <c r="J89"/>
  <c r="F91"/>
  <c r="J91"/>
  <c r="F92"/>
  <c r="BE130"/>
  <c r="BE136"/>
  <c r="BE137"/>
  <c r="BE138"/>
  <c r="BE139"/>
  <c r="BE141"/>
  <c r="BE144"/>
  <c r="BE150"/>
  <c r="BE155"/>
  <c r="BE156"/>
  <c r="BE157"/>
  <c r="BE158"/>
  <c r="BE159"/>
  <c r="BE160"/>
  <c r="BE161"/>
  <c r="BE162"/>
  <c r="BE164"/>
  <c r="BE165"/>
  <c r="BE188"/>
  <c r="BE190"/>
  <c r="BE192"/>
  <c r="BE193"/>
  <c r="BE195"/>
  <c r="BE216"/>
  <c r="BE218"/>
  <c r="BE219"/>
  <c r="BE222"/>
  <c r="BE261"/>
  <c r="BE263"/>
  <c r="BE265"/>
  <c r="BE286"/>
  <c r="BE288"/>
  <c r="BE292"/>
  <c r="BE294"/>
  <c r="BE315"/>
  <c r="BE316"/>
  <c r="BE318"/>
  <c r="BE319"/>
  <c r="BE322"/>
  <c r="BE326"/>
  <c r="BE328"/>
  <c r="BE330"/>
  <c i="1" r="BA95"/>
  <c r="BD95"/>
  <c r="BC94"/>
  <c r="W32"/>
  <c r="BB94"/>
  <c r="W31"/>
  <c r="BA94"/>
  <c r="W30"/>
  <c r="BD94"/>
  <c r="W33"/>
  <c i="2" l="1" r="P127"/>
  <c i="1" r="AU95"/>
  <c i="2" r="T127"/>
  <c r="R127"/>
  <c r="BK128"/>
  <c r="J128"/>
  <c r="J97"/>
  <c r="BK320"/>
  <c r="J320"/>
  <c r="J103"/>
  <c r="BK142"/>
  <c r="J142"/>
  <c r="J100"/>
  <c i="1" r="AU94"/>
  <c r="AW94"/>
  <c r="AK30"/>
  <c r="AX94"/>
  <c i="2" r="J33"/>
  <c i="1" r="AV95"/>
  <c r="AT95"/>
  <c i="2" r="F33"/>
  <c i="1" r="AZ95"/>
  <c r="AZ94"/>
  <c r="W29"/>
  <c r="AY94"/>
  <c i="2" l="1" r="BK127"/>
  <c r="J12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<sst xmlns="http://schemas.openxmlformats.org/spreadsheetml/2006/main">
  <si>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</si>
  <si>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</si>
  <si>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</si>
  <si>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</si>
  <si>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</si>
  <si>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{ab9cc7c5-dd00-4818-91b5-320601b490e3}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</si>
  <si>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</si>
  <si>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</si>
  <si>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</si>
  <si>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</si>
  <si>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</si>
  <si>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</si>
  <si>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</si>
  <si>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</si>
  <si>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</si>
  <si>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</si>
  <si>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</si>
  <si>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 Střešovičkách 1990</t>
  </si>
  <si>
    <t>KSO:</t>
  </si>
  <si>
    <t>CC-CZ:</t>
  </si>
  <si>
    <t>Místo:</t>
  </si>
  <si>
    <t xml:space="preserve"> </t>
  </si>
  <si>
    <t>Datum:</t>
  </si>
  <si>
    <t>5. 2. 2025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</si>
  <si>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</si>
  <si>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</si>
  <si>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</si>
  <si>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</si>
  <si>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</si>
  <si>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</si>
  <si>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</si>
  <si>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Simona Králová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</si>
  <si>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</si>
  <si>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</si>
  <si>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</si>
  <si>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</si>
  <si>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</si>
  <si>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</si>
  <si>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</si>
  <si>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</si>
  <si>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</si>
  <si>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</si>
  <si>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</si>
  <si>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</si>
  <si>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</si>
  <si>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</si>
  <si>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</si>
  <si>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</si>
  <si>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</si>
  <si>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</si>
  <si>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</si>
  <si>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</si>
  <si>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</si>
  <si>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</si>
  <si>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</si>
  <si>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</si>
  <si>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</si>
  <si>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</si>
  <si>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</si>
  <si>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</si>
  <si>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</si>
  <si>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</si>
  <si>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</si>
  <si>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</si>
  <si>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</si>
  <si>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</si>
  <si>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</si>
  <si>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</si>
  <si>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</si>
  <si>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</si>
  <si>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</si>
  <si>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</si>
  <si>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</si>
  <si>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</si>
  <si>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</si>
  <si>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</si>
  <si>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</si>
  <si>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</si>
  <si>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</si>
  <si>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</si>
  <si>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podlahových krytin</t>
  </si>
  <si>
    <t>STA</t>
  </si>
  <si>
    <t>1</t>
  </si>
  <si>
    <t>{82b0c607-a12e-4d5e-9bb1-2166cc8d364d}</t>
  </si>
  <si>
    <t>2</t>
  </si>
  <si>
    <t>KRYCÍ LIST SOUPISU PRACÍ</t>
  </si>
  <si>
    <t>Objekt:</t>
  </si>
  <si>
    <t>01 - Výměna podlahových krytin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</si>
  <si>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</si>
  <si>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</si>
  <si>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</si>
  <si>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</si>
  <si>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</si>
  <si>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</si>
  <si>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</si>
  <si>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Doprava suti a vybouraných hmot</t>
  </si>
  <si>
    <t>PSV - Práce a dodávky PSV</t>
  </si>
  <si>
    <t xml:space="preserve">    771 - Podlahy z dlaždic</t>
  </si>
  <si>
    <t xml:space="preserve">    776 - Podlahy povlakové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</si>
  <si>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</si>
  <si>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</si>
  <si>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</si>
  <si>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</si>
  <si>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</si>
  <si>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</si>
  <si>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</si>
  <si>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</si>
  <si>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</si>
  <si>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</si>
  <si>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</si>
  <si>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</si>
  <si>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</si>
  <si>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</si>
  <si>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</si>
  <si>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</si>
  <si>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</si>
  <si>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</si>
  <si>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</si>
  <si>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</si>
  <si>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</si>
  <si>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</si>
  <si>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</si>
  <si>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</si>
  <si>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612135011</t>
  </si>
  <si>
    <t>Vyrovnání podkladu vnitřních stěn tmelem tl do 2 mm</t>
  </si>
  <si>
    <t>m2</t>
  </si>
  <si>
    <t>4</t>
  </si>
  <si>
    <t>1983098174</t>
  </si>
  <si>
    <t>VV</t>
  </si>
  <si>
    <t>po odsekání keramického soklu</t>
  </si>
  <si>
    <t>přízemí</t>
  </si>
  <si>
    <t>m.č. 101</t>
  </si>
  <si>
    <t>37,0*0,100</t>
  </si>
  <si>
    <t>997</t>
  </si>
  <si>
    <t>Doprava suti a vybouraných hmot</t>
  </si>
  <si>
    <t>997013215</t>
  </si>
  <si>
    <t>Vnitrostaveništní doprava suti a vybouraných hmot pro budovy v přes 15 do 18 m ručně</t>
  </si>
  <si>
    <t>t</t>
  </si>
  <si>
    <t>1120387775</t>
  </si>
  <si>
    <t>3</t>
  </si>
  <si>
    <t>997013219</t>
  </si>
  <si>
    <t>Příplatek k vnitrostaveništní dopravě suti a vybouraných hmot za zvětšenou dopravu suti ZKD 10 m</t>
  </si>
  <si>
    <t>-962331450</t>
  </si>
  <si>
    <t>997013501</t>
  </si>
  <si>
    <t>Odvoz suti a vybouraných hmot na skládku nebo meziskládku do 1 km se složením</t>
  </si>
  <si>
    <t>1632183125</t>
  </si>
  <si>
    <t>5</t>
  </si>
  <si>
    <t>997013509</t>
  </si>
  <si>
    <t>Příplatek k odvozu suti a vybouraných hmot na skládku ZKD 1 km přes 1 km</t>
  </si>
  <si>
    <t>651894808</t>
  </si>
  <si>
    <t>12,251*14 'Přepočtené koeficientem množství</t>
  </si>
  <si>
    <t>997013631</t>
  </si>
  <si>
    <t>Poplatek za uložení na skládce (skládkovné) stavebního odpadu směsného kód odpadu 17 09 04</t>
  </si>
  <si>
    <t>-1682923711</t>
  </si>
  <si>
    <t>PSV</t>
  </si>
  <si>
    <t>Práce a dodávky PSV</t>
  </si>
  <si>
    <t>771</t>
  </si>
  <si>
    <t>Podlahy z dlaždic</t>
  </si>
  <si>
    <t>7</t>
  </si>
  <si>
    <t>771471810</t>
  </si>
  <si>
    <t>Demontáž soklíků z dlaždic keramických kladených do malty rovných</t>
  </si>
  <si>
    <t>m</t>
  </si>
  <si>
    <t>16</t>
  </si>
  <si>
    <t>1968810944</t>
  </si>
  <si>
    <t>12,0*2+5,80*2+1,80*2+3,20</t>
  </si>
  <si>
    <t>-0,90*6</t>
  </si>
  <si>
    <t>Součet</t>
  </si>
  <si>
    <t>8</t>
  </si>
  <si>
    <t>771571810</t>
  </si>
  <si>
    <t>Demontáž podlah z dlaždic keramických kladených do malty</t>
  </si>
  <si>
    <t>1195024413</t>
  </si>
  <si>
    <t>59,81</t>
  </si>
  <si>
    <t>776</t>
  </si>
  <si>
    <t>Podlahy povlakové</t>
  </si>
  <si>
    <t>9</t>
  </si>
  <si>
    <t>776111116</t>
  </si>
  <si>
    <t>Odstranění zbytků lepidla z podkladu povlakových podlah broušením</t>
  </si>
  <si>
    <t>-1818649812</t>
  </si>
  <si>
    <t>10</t>
  </si>
  <si>
    <t>776111126</t>
  </si>
  <si>
    <t>Odstranění zbytků lepidla z podkladu povlakových podlah broušením schodišťových stupňů</t>
  </si>
  <si>
    <t>-601489906</t>
  </si>
  <si>
    <t>11</t>
  </si>
  <si>
    <t>776111311</t>
  </si>
  <si>
    <t>Vysátí podkladu povlakových podlah</t>
  </si>
  <si>
    <t>416390716</t>
  </si>
  <si>
    <t>776111323</t>
  </si>
  <si>
    <t>Vysátí podkladu povlakových podlah schodišťových stupňů</t>
  </si>
  <si>
    <t>589368984</t>
  </si>
  <si>
    <t>13</t>
  </si>
  <si>
    <t>776121112</t>
  </si>
  <si>
    <t>Vodou ředitelná penetrace savého podkladu povlakových podlah</t>
  </si>
  <si>
    <t>984064140</t>
  </si>
  <si>
    <t>14</t>
  </si>
  <si>
    <t>776121113</t>
  </si>
  <si>
    <t>Vodou ředitelná penetrace savého podkladu povlakových podlah schodišťových stupňů</t>
  </si>
  <si>
    <t>-1398829215</t>
  </si>
  <si>
    <t>15</t>
  </si>
  <si>
    <t>776141121</t>
  </si>
  <si>
    <t>Stěrka podlahová nivelační pro vyrovnání podkladu povlakových podlah pevnosti 30 MPa tl do 3 mm</t>
  </si>
  <si>
    <t>963168541</t>
  </si>
  <si>
    <t>776141221</t>
  </si>
  <si>
    <t>Stěrka podlahová nivelační pro vyrovnání podkladu povlakových podlah schodišťových stupňů pevnosti 35 MPa tl do 3 mm</t>
  </si>
  <si>
    <t>-1165661969</t>
  </si>
  <si>
    <t>268,80*(0,260+0,180)</t>
  </si>
  <si>
    <t>17</t>
  </si>
  <si>
    <t>776144111</t>
  </si>
  <si>
    <t>Tmelení hran schodišťových povlakových podlah</t>
  </si>
  <si>
    <t>-1950444386</t>
  </si>
  <si>
    <t>18</t>
  </si>
  <si>
    <t>776201812</t>
  </si>
  <si>
    <t>Demontáž lepených povlakových podlah s podložkou ručně</t>
  </si>
  <si>
    <t>-1383246213</t>
  </si>
  <si>
    <t>m.č. 102+103</t>
  </si>
  <si>
    <t>128,70+18,40</t>
  </si>
  <si>
    <t>1.patro</t>
  </si>
  <si>
    <t>m.č. 201+202+203</t>
  </si>
  <si>
    <t>59,81+144,72+18,40</t>
  </si>
  <si>
    <t>2.patro</t>
  </si>
  <si>
    <t>m.č. 301+302+303+304</t>
  </si>
  <si>
    <t>59,81+172,70+18,40+26,22</t>
  </si>
  <si>
    <t xml:space="preserve">3.patro </t>
  </si>
  <si>
    <t>m.č. 401+402+403+404</t>
  </si>
  <si>
    <t>4.patro</t>
  </si>
  <si>
    <t>m.č. 501+502+503+504</t>
  </si>
  <si>
    <t>5.patro</t>
  </si>
  <si>
    <t>m.č. 601+602+603+604</t>
  </si>
  <si>
    <t>6.patro</t>
  </si>
  <si>
    <t>m.č. 701+702</t>
  </si>
  <si>
    <t>59,81+48,06</t>
  </si>
  <si>
    <t>19</t>
  </si>
  <si>
    <t>776221111</t>
  </si>
  <si>
    <t>Lepení pásů z PVC standardním lepidlem</t>
  </si>
  <si>
    <t>-2041844171</t>
  </si>
  <si>
    <t>1586,42+59,81</t>
  </si>
  <si>
    <t>20</t>
  </si>
  <si>
    <t>M</t>
  </si>
  <si>
    <t>ANV.20r</t>
  </si>
  <si>
    <t>Podlahovina PVC vinyl zátěžový š. role 2 m - 4m, tl. 2,4 mm, třída zátěže 33/42, nášlapná vrstva 0,55 mm, R10, hořlavost Bfl-S1</t>
  </si>
  <si>
    <t>32</t>
  </si>
  <si>
    <t>-1102221166</t>
  </si>
  <si>
    <t>1646,23*1,1 'Přepočtené koeficientem množství</t>
  </si>
  <si>
    <t>7762231r</t>
  </si>
  <si>
    <t>Spoj povlakových podlahovin z PVC svařováním za studena</t>
  </si>
  <si>
    <t>-582808197</t>
  </si>
  <si>
    <t>22</t>
  </si>
  <si>
    <t>28376630r</t>
  </si>
  <si>
    <t>šňůra svařovací kruhová PVC</t>
  </si>
  <si>
    <t>1851608767</t>
  </si>
  <si>
    <t>200*1,1 'Přepočtené koeficientem množství</t>
  </si>
  <si>
    <t>23</t>
  </si>
  <si>
    <t>776301812</t>
  </si>
  <si>
    <t>Odstranění lepených podlahovin s podložkou ze schodišťových stupňů</t>
  </si>
  <si>
    <t>849279131</t>
  </si>
  <si>
    <t>suterén</t>
  </si>
  <si>
    <t>(14*1,20*2)*2</t>
  </si>
  <si>
    <t xml:space="preserve">přízemí  m.č. 101 + 103</t>
  </si>
  <si>
    <t>m.č. 201+202</t>
  </si>
  <si>
    <t>m.č. 301+303+304</t>
  </si>
  <si>
    <t>(14*1,20*2)*3</t>
  </si>
  <si>
    <t>m.č. 401+403+404</t>
  </si>
  <si>
    <t>m.č. 501+503+504</t>
  </si>
  <si>
    <t>m.č. 601</t>
  </si>
  <si>
    <t>14*1,20*2</t>
  </si>
  <si>
    <t>24</t>
  </si>
  <si>
    <t>776321111</t>
  </si>
  <si>
    <t>Montáž podlahovin z PVC na stupnice šířky do 300 mm</t>
  </si>
  <si>
    <t>169850321</t>
  </si>
  <si>
    <t>537,60/2</t>
  </si>
  <si>
    <t>25</t>
  </si>
  <si>
    <t>776321211</t>
  </si>
  <si>
    <t>Montáž podlahovin z PVC na podstupnice výšky do 200 mm</t>
  </si>
  <si>
    <t>-684063246</t>
  </si>
  <si>
    <t>26</t>
  </si>
  <si>
    <t>-2021255601</t>
  </si>
  <si>
    <t>118,272*1,1 'Přepočtené koeficientem množství</t>
  </si>
  <si>
    <t>27</t>
  </si>
  <si>
    <t>776410811</t>
  </si>
  <si>
    <t>Odstranění soklíků a lišt pryžových nebo plastových</t>
  </si>
  <si>
    <t>-786520454</t>
  </si>
  <si>
    <t>přízemí m.č. 102+103</t>
  </si>
  <si>
    <t>48,0*2+2,60*2+0,90*7*2</t>
  </si>
  <si>
    <t>5,80*2+3,90*2</t>
  </si>
  <si>
    <t>-0,9*10</t>
  </si>
  <si>
    <t>5,80*2+8,50*2+3,50*2+5,80*2+5,80*2+2,60*2</t>
  </si>
  <si>
    <t>48,0*2+2,60*2+0,90*7+5,80*2+3,90*2</t>
  </si>
  <si>
    <t>-0,9*17</t>
  </si>
  <si>
    <t>(5,80*2+8,50*2)+(3,50*2+5,80*2)*2+(5,80*2+2,60*2)</t>
  </si>
  <si>
    <t>48,0*2+2,60*2+0,90*7+(5,80*2+3,90*2)*2</t>
  </si>
  <si>
    <t>5,80*2+1,50*2</t>
  </si>
  <si>
    <t>-0,9*23</t>
  </si>
  <si>
    <t>-0,90*23</t>
  </si>
  <si>
    <t>(5,80*2+8,50*2)+(3,50*2+5,80*2)+(5,80*2+2,60*2)*3</t>
  </si>
  <si>
    <t>28</t>
  </si>
  <si>
    <t>776411111</t>
  </si>
  <si>
    <t>Montáž obvodových soklíků výšky do 80 mm</t>
  </si>
  <si>
    <t>1580678140</t>
  </si>
  <si>
    <t>1279,60+37,0</t>
  </si>
  <si>
    <t>29</t>
  </si>
  <si>
    <t>28411003</t>
  </si>
  <si>
    <t>lišta soklová PVC 30x30mm</t>
  </si>
  <si>
    <t>-109572089</t>
  </si>
  <si>
    <t>1316,6*1,02 'Přepočtené koeficientem množství</t>
  </si>
  <si>
    <t>30</t>
  </si>
  <si>
    <t>776411121</t>
  </si>
  <si>
    <t>Montáž schodišťových soklíků výšky do 60 mm</t>
  </si>
  <si>
    <t>-579379281</t>
  </si>
  <si>
    <t>(14*(0,260+0,180))*2</t>
  </si>
  <si>
    <t>(14*(0,260+0,180))*3</t>
  </si>
  <si>
    <t>14*(0,260+0,180)</t>
  </si>
  <si>
    <t>31</t>
  </si>
  <si>
    <t>1872790943</t>
  </si>
  <si>
    <t>98,56*1,02 'Přepočtené koeficientem množství</t>
  </si>
  <si>
    <t>776421311</t>
  </si>
  <si>
    <t>Montáž přechodových samolepících lišt</t>
  </si>
  <si>
    <t>1262057330</t>
  </si>
  <si>
    <t>10*1,80*6</t>
  </si>
  <si>
    <t>3*1,80*5</t>
  </si>
  <si>
    <t>33</t>
  </si>
  <si>
    <t>59054130</t>
  </si>
  <si>
    <t>profil přechodový nerezový samolepící 35mm</t>
  </si>
  <si>
    <t>-1652858745</t>
  </si>
  <si>
    <t>135*1,02 'Přepočtené koeficientem množství</t>
  </si>
  <si>
    <t>34</t>
  </si>
  <si>
    <t>776430811</t>
  </si>
  <si>
    <t>Odstranění hran schodišťových</t>
  </si>
  <si>
    <t>1173360884</t>
  </si>
  <si>
    <t>15*2*1,20</t>
  </si>
  <si>
    <t>15*3*1,20</t>
  </si>
  <si>
    <t>15*1,20</t>
  </si>
  <si>
    <t>35</t>
  </si>
  <si>
    <t>776431111</t>
  </si>
  <si>
    <t>Montáž schodišťových hran lepených</t>
  </si>
  <si>
    <t>492231372</t>
  </si>
  <si>
    <t>36</t>
  </si>
  <si>
    <t>28342160</t>
  </si>
  <si>
    <t>hrana schodová s lemovým ukončením z PVC 30x35x3mm</t>
  </si>
  <si>
    <t>1444202132</t>
  </si>
  <si>
    <t>288*1,02 'Přepočtené koeficientem množství</t>
  </si>
  <si>
    <t>37</t>
  </si>
  <si>
    <t>998776123</t>
  </si>
  <si>
    <t>Přesun hmot tonážní pro podlahy povlakové ruční v objektech v přes 12 do 24 m</t>
  </si>
  <si>
    <t>-1816232836</t>
  </si>
  <si>
    <t>38</t>
  </si>
  <si>
    <t>998776129</t>
  </si>
  <si>
    <t>Příplatek k ručnímu přesunu hmot tonážnímu pro podlahy povlakové za zvětšený přesun ZKD 50 m</t>
  </si>
  <si>
    <t>1926858670</t>
  </si>
  <si>
    <t>VRN</t>
  </si>
  <si>
    <t>Vedlejší rozpočtové náklady</t>
  </si>
  <si>
    <t>VRN2</t>
  </si>
  <si>
    <t>Příprava staveniště</t>
  </si>
  <si>
    <t>39</t>
  </si>
  <si>
    <t>020001000</t>
  </si>
  <si>
    <t>kompl.</t>
  </si>
  <si>
    <t>1024</t>
  </si>
  <si>
    <t>861446723</t>
  </si>
  <si>
    <t>protiprašné opatření atd.</t>
  </si>
  <si>
    <t>VRN3</t>
  </si>
  <si>
    <t>Zařízení staveniště</t>
  </si>
  <si>
    <t>40</t>
  </si>
  <si>
    <t>030001000</t>
  </si>
  <si>
    <t>139896899</t>
  </si>
  <si>
    <t>VRN6</t>
  </si>
  <si>
    <t>Územní vlivy</t>
  </si>
  <si>
    <t>41</t>
  </si>
  <si>
    <t>060001000</t>
  </si>
  <si>
    <t>1959681787</t>
  </si>
  <si>
    <t>VRN7</t>
  </si>
  <si>
    <t>Provozní vlivy</t>
  </si>
  <si>
    <t>42</t>
  </si>
  <si>
    <t>070001000</t>
  </si>
  <si>
    <t>-405212574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</si>
</sst>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Ve Střešovičkách 1990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30</v>
      </c>
      <c r="AJ90" s="40"/>
      <c r="AK90" s="40"/>
      <c r="AL90" s="40"/>
      <c r="AM90" s="80" t="str">
        <f>IF(E20="","",E20)</f>
        <v>Simona Králová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Výměna podlahových k...'!J30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'01 - Výměna podlahových k...'!P127</f>
        <v>0</v>
      </c>
      <c r="AV95" s="128">
        <f>'01 - Výměna podlahových k...'!J33</f>
        <v>0</v>
      </c>
      <c r="AW95" s="128">
        <f>'01 - Výměna podlahových k...'!J34</f>
        <v>0</v>
      </c>
      <c r="AX95" s="128">
        <f>'01 - Výměna podlahových k...'!J35</f>
        <v>0</v>
      </c>
      <c r="AY95" s="128">
        <f>'01 - Výměna podlahových k...'!J36</f>
        <v>0</v>
      </c>
      <c r="AZ95" s="128">
        <f>'01 - Výměna podlahových k...'!F33</f>
        <v>0</v>
      </c>
      <c r="BA95" s="128">
        <f>'01 - Výměna podlahových k...'!F34</f>
        <v>0</v>
      </c>
      <c r="BB95" s="128">
        <f>'01 - Výměna podlahových k...'!F35</f>
        <v>0</v>
      </c>
      <c r="BC95" s="128">
        <f>'01 - Výměna podlahových k...'!F36</f>
        <v>0</v>
      </c>
      <c r="BD95" s="130">
        <f>'01 - Výměna podlahových k...'!F37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uXCRa5MCAZqUa33F4B/MEsghPIhuW3toLbugM9UCA4u3eLqdr2UMpHvrslAawHlzpAn+BUWxRiAi7e4LGOXoyw==" hashValue="Vjc0H3lhp4p48wmKBTpKZYtbmiLcHOxefbBac+hlmnCNgwhdBfyVT/RlfS7xL9ismQvt2wumz1uppkEMJLM6ew==" algorithmName="SHA-512" password="CCF2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Výměna podlahových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s="1" customFormat="1" ht="24.96" customHeight="1">
      <c r="B4" s="20"/>
      <c r="D4" s="134" t="s">
        <v>85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Ve Střešovičkách 1990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30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31</v>
      </c>
      <c r="F24" s="38"/>
      <c r="G24" s="38"/>
      <c r="H24" s="38"/>
      <c r="I24" s="136" t="s">
        <v>26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34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36</v>
      </c>
      <c r="G32" s="38"/>
      <c r="H32" s="38"/>
      <c r="I32" s="148" t="s">
        <v>35</v>
      </c>
      <c r="J32" s="14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38</v>
      </c>
      <c r="E33" s="136" t="s">
        <v>39</v>
      </c>
      <c r="F33" s="150">
        <f>ROUND((SUM(BE127:BE330)),  2)</f>
        <v>0</v>
      </c>
      <c r="G33" s="38"/>
      <c r="H33" s="38"/>
      <c r="I33" s="151">
        <v>0.20999999999999999</v>
      </c>
      <c r="J33" s="150">
        <f>ROUND(((SUM(BE127:BE330))*I33),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40</v>
      </c>
      <c r="F34" s="150">
        <f>ROUND((SUM(BF127:BF330)),  2)</f>
        <v>0</v>
      </c>
      <c r="G34" s="38"/>
      <c r="H34" s="38"/>
      <c r="I34" s="151">
        <v>0.12</v>
      </c>
      <c r="J34" s="150">
        <f>ROUND(((SUM(BF127:BF330))*I34),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41</v>
      </c>
      <c r="F35" s="150">
        <f>ROUND((SUM(BG127:BG330)),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42</v>
      </c>
      <c r="F36" s="150">
        <f>ROUND((SUM(BH127:BH330)),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43</v>
      </c>
      <c r="F37" s="150">
        <f>ROUND((SUM(BI127:BI330)),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Ve Střešovičkách 1990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Výměna podlahových krytin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>Simona Králová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91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94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95</v>
      </c>
      <c r="E99" s="184"/>
      <c r="F99" s="184"/>
      <c r="G99" s="184"/>
      <c r="H99" s="184"/>
      <c r="I99" s="184"/>
      <c r="J99" s="185">
        <f>J135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5"/>
      <c r="C100" s="176"/>
      <c r="D100" s="177" t="s">
        <v>96</v>
      </c>
      <c r="E100" s="178"/>
      <c r="F100" s="178"/>
      <c r="G100" s="178"/>
      <c r="H100" s="178"/>
      <c r="I100" s="178"/>
      <c r="J100" s="179">
        <f>J142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97</v>
      </c>
      <c r="E101" s="184"/>
      <c r="F101" s="184"/>
      <c r="G101" s="184"/>
      <c r="H101" s="184"/>
      <c r="I101" s="184"/>
      <c r="J101" s="185">
        <f>J143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98</v>
      </c>
      <c r="E102" s="184"/>
      <c r="F102" s="184"/>
      <c r="G102" s="184"/>
      <c r="H102" s="184"/>
      <c r="I102" s="184"/>
      <c r="J102" s="185">
        <f>J154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J320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100</v>
      </c>
      <c r="E104" s="184"/>
      <c r="F104" s="184"/>
      <c r="G104" s="184"/>
      <c r="H104" s="184"/>
      <c r="I104" s="184"/>
      <c r="J104" s="185">
        <f>J321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101</v>
      </c>
      <c r="E105" s="184"/>
      <c r="F105" s="184"/>
      <c r="G105" s="184"/>
      <c r="H105" s="184"/>
      <c r="I105" s="184"/>
      <c r="J105" s="185">
        <f>J325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102</v>
      </c>
      <c r="E106" s="184"/>
      <c r="F106" s="184"/>
      <c r="G106" s="184"/>
      <c r="H106" s="184"/>
      <c r="I106" s="184"/>
      <c r="J106" s="185">
        <f>J327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103</v>
      </c>
      <c r="E107" s="184"/>
      <c r="F107" s="184"/>
      <c r="G107" s="184"/>
      <c r="H107" s="184"/>
      <c r="I107" s="184"/>
      <c r="J107" s="185">
        <f>J329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Ve Střešovičkách 1990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Výměna podlahových krytin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5. 2. 2025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30</v>
      </c>
      <c r="J124" s="36" t="str">
        <f>E24</f>
        <v>Simona Králová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105</v>
      </c>
      <c r="D126" s="190" t="s">
        <v>59</v>
      </c>
      <c r="E126" s="190" t="s">
        <v>55</v>
      </c>
      <c r="F126" s="190" t="s">
        <v>56</v>
      </c>
      <c r="G126" s="190" t="s">
        <v>106</v>
      </c>
      <c r="H126" s="190" t="s">
        <v>107</v>
      </c>
      <c r="I126" s="190" t="s">
        <v>108</v>
      </c>
      <c r="J126" s="191" t="s">
        <v>90</v>
      </c>
      <c r="K126" s="192" t="s">
        <v>109</v>
      </c>
      <c r="L126" s="193"/>
      <c r="M126" s="100" t="s">
        <v>1</v>
      </c>
      <c r="N126" s="101" t="s">
        <v>38</v>
      </c>
      <c r="O126" s="101" t="s">
        <v>110</v>
      </c>
      <c r="P126" s="101" t="s">
        <v>111</v>
      </c>
      <c r="Q126" s="101" t="s">
        <v>112</v>
      </c>
      <c r="R126" s="101" t="s">
        <v>113</v>
      </c>
      <c r="S126" s="101" t="s">
        <v>114</v>
      </c>
      <c r="T126" s="102" t="s">
        <v>115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116</v>
      </c>
      <c r="D127" s="40"/>
      <c r="E127" s="40"/>
      <c r="F127" s="40"/>
      <c r="G127" s="40"/>
      <c r="H127" s="40"/>
      <c r="I127" s="40"/>
      <c r="J127" s="194">
        <f>BK127</f>
        <v>0</v>
      </c>
      <c r="K127" s="40"/>
      <c r="L127" s="44"/>
      <c r="M127" s="103"/>
      <c r="N127" s="195"/>
      <c r="O127" s="104"/>
      <c r="P127" s="196">
        <f>P128+P142+P320</f>
        <v>0</v>
      </c>
      <c r="Q127" s="104"/>
      <c r="R127" s="196">
        <f>R128+R142+R320</f>
        <v>14.474351953279998</v>
      </c>
      <c r="S127" s="104"/>
      <c r="T127" s="197">
        <f>T128+T142+T320</f>
        <v>12.2511177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73</v>
      </c>
      <c r="AU127" s="17" t="s">
        <v>92</v>
      </c>
      <c r="BK127" s="198">
        <f>BK128+BK142+BK320</f>
        <v>0</v>
      </c>
    </row>
    <row r="128" s="12" customFormat="1" ht="25.92" customHeight="1">
      <c r="A128" s="12"/>
      <c r="B128" s="199"/>
      <c r="C128" s="200"/>
      <c r="D128" s="201" t="s">
        <v>73</v>
      </c>
      <c r="E128" s="202" t="s">
        <v>117</v>
      </c>
      <c r="F128" s="202" t="s">
        <v>118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P129+P135</f>
        <v>0</v>
      </c>
      <c r="Q128" s="207"/>
      <c r="R128" s="208">
        <f>R129+R135</f>
        <v>0.0092500000000000013</v>
      </c>
      <c r="S128" s="207"/>
      <c r="T128" s="209">
        <f>T129+T135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73</v>
      </c>
      <c r="AU128" s="211" t="s">
        <v>74</v>
      </c>
      <c r="AY128" s="210" t="s">
        <v>119</v>
      </c>
      <c r="BK128" s="212">
        <f>BK129+BK135</f>
        <v>0</v>
      </c>
    </row>
    <row r="129" s="12" customFormat="1" ht="22.8" customHeight="1">
      <c r="A129" s="12"/>
      <c r="B129" s="199"/>
      <c r="C129" s="200"/>
      <c r="D129" s="201" t="s">
        <v>73</v>
      </c>
      <c r="E129" s="213" t="s">
        <v>120</v>
      </c>
      <c r="F129" s="213" t="s">
        <v>121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SUM(P130:P134)</f>
        <v>0</v>
      </c>
      <c r="Q129" s="207"/>
      <c r="R129" s="208">
        <f>SUM(R130:R134)</f>
        <v>0.0092500000000000013</v>
      </c>
      <c r="S129" s="207"/>
      <c r="T129" s="209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82</v>
      </c>
      <c r="AT129" s="211" t="s">
        <v>73</v>
      </c>
      <c r="AU129" s="211" t="s">
        <v>82</v>
      </c>
      <c r="AY129" s="210" t="s">
        <v>119</v>
      </c>
      <c r="BK129" s="212">
        <f>SUM(BK130:BK134)</f>
        <v>0</v>
      </c>
    </row>
    <row r="130" s="2" customFormat="1" ht="21.75" customHeight="1">
      <c r="A130" s="38"/>
      <c r="B130" s="39"/>
      <c r="C130" s="215" t="s">
        <v>82</v>
      </c>
      <c r="D130" s="215" t="s">
        <v>122</v>
      </c>
      <c r="E130" s="216" t="s">
        <v>123</v>
      </c>
      <c r="F130" s="217" t="s">
        <v>124</v>
      </c>
      <c r="G130" s="218" t="s">
        <v>125</v>
      </c>
      <c r="H130" s="219">
        <v>3.7000000000000002</v>
      </c>
      <c r="I130" s="220"/>
      <c r="J130" s="221">
        <f>ROUND(I130*H130,2)</f>
        <v>0</v>
      </c>
      <c r="K130" s="222"/>
      <c r="L130" s="44"/>
      <c r="M130" s="223" t="s">
        <v>1</v>
      </c>
      <c r="N130" s="224" t="s">
        <v>39</v>
      </c>
      <c r="O130" s="91"/>
      <c r="P130" s="225">
        <f>O130*H130</f>
        <v>0</v>
      </c>
      <c r="Q130" s="225">
        <v>0.0025000000000000001</v>
      </c>
      <c r="R130" s="225">
        <f>Q130*H130</f>
        <v>0.0092500000000000013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126</v>
      </c>
      <c r="AT130" s="227" t="s">
        <v>122</v>
      </c>
      <c r="AU130" s="227" t="s">
        <v>84</v>
      </c>
      <c r="AY130" s="17" t="s">
        <v>119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82</v>
      </c>
      <c r="BK130" s="228">
        <f>ROUND(I130*H130,2)</f>
        <v>0</v>
      </c>
      <c r="BL130" s="17" t="s">
        <v>126</v>
      </c>
      <c r="BM130" s="227" t="s">
        <v>127</v>
      </c>
    </row>
    <row r="131" s="13" customFormat="1">
      <c r="A131" s="13"/>
      <c r="B131" s="229"/>
      <c r="C131" s="230"/>
      <c r="D131" s="231" t="s">
        <v>128</v>
      </c>
      <c r="E131" s="232" t="s">
        <v>1</v>
      </c>
      <c r="F131" s="233" t="s">
        <v>129</v>
      </c>
      <c r="G131" s="230"/>
      <c r="H131" s="232" t="s">
        <v>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128</v>
      </c>
      <c r="AU131" s="239" t="s">
        <v>84</v>
      </c>
      <c r="AV131" s="13" t="s">
        <v>82</v>
      </c>
      <c r="AW131" s="13" t="s">
        <v>32</v>
      </c>
      <c r="AX131" s="13" t="s">
        <v>74</v>
      </c>
      <c r="AY131" s="239" t="s">
        <v>119</v>
      </c>
    </row>
    <row r="132" s="13" customFormat="1">
      <c r="A132" s="13"/>
      <c r="B132" s="229"/>
      <c r="C132" s="230"/>
      <c r="D132" s="231" t="s">
        <v>128</v>
      </c>
      <c r="E132" s="232" t="s">
        <v>1</v>
      </c>
      <c r="F132" s="233" t="s">
        <v>130</v>
      </c>
      <c r="G132" s="230"/>
      <c r="H132" s="232" t="s">
        <v>1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128</v>
      </c>
      <c r="AU132" s="239" t="s">
        <v>84</v>
      </c>
      <c r="AV132" s="13" t="s">
        <v>82</v>
      </c>
      <c r="AW132" s="13" t="s">
        <v>32</v>
      </c>
      <c r="AX132" s="13" t="s">
        <v>74</v>
      </c>
      <c r="AY132" s="239" t="s">
        <v>119</v>
      </c>
    </row>
    <row r="133" s="13" customFormat="1">
      <c r="A133" s="13"/>
      <c r="B133" s="229"/>
      <c r="C133" s="230"/>
      <c r="D133" s="231" t="s">
        <v>128</v>
      </c>
      <c r="E133" s="232" t="s">
        <v>1</v>
      </c>
      <c r="F133" s="233" t="s">
        <v>131</v>
      </c>
      <c r="G133" s="230"/>
      <c r="H133" s="232" t="s">
        <v>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128</v>
      </c>
      <c r="AU133" s="239" t="s">
        <v>84</v>
      </c>
      <c r="AV133" s="13" t="s">
        <v>82</v>
      </c>
      <c r="AW133" s="13" t="s">
        <v>32</v>
      </c>
      <c r="AX133" s="13" t="s">
        <v>74</v>
      </c>
      <c r="AY133" s="239" t="s">
        <v>119</v>
      </c>
    </row>
    <row r="134" s="14" customFormat="1">
      <c r="A134" s="14"/>
      <c r="B134" s="240"/>
      <c r="C134" s="241"/>
      <c r="D134" s="231" t="s">
        <v>128</v>
      </c>
      <c r="E134" s="242" t="s">
        <v>1</v>
      </c>
      <c r="F134" s="243" t="s">
        <v>132</v>
      </c>
      <c r="G134" s="241"/>
      <c r="H134" s="244">
        <v>3.7000000000000002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128</v>
      </c>
      <c r="AU134" s="250" t="s">
        <v>84</v>
      </c>
      <c r="AV134" s="14" t="s">
        <v>84</v>
      </c>
      <c r="AW134" s="14" t="s">
        <v>32</v>
      </c>
      <c r="AX134" s="14" t="s">
        <v>82</v>
      </c>
      <c r="AY134" s="250" t="s">
        <v>119</v>
      </c>
    </row>
    <row r="135" s="12" customFormat="1" ht="22.8" customHeight="1">
      <c r="A135" s="12"/>
      <c r="B135" s="199"/>
      <c r="C135" s="200"/>
      <c r="D135" s="201" t="s">
        <v>73</v>
      </c>
      <c r="E135" s="213" t="s">
        <v>133</v>
      </c>
      <c r="F135" s="213" t="s">
        <v>134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SUM(P136:P141)</f>
        <v>0</v>
      </c>
      <c r="Q135" s="207"/>
      <c r="R135" s="208">
        <f>SUM(R136:R141)</f>
        <v>0</v>
      </c>
      <c r="S135" s="207"/>
      <c r="T135" s="20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82</v>
      </c>
      <c r="AT135" s="211" t="s">
        <v>73</v>
      </c>
      <c r="AU135" s="211" t="s">
        <v>82</v>
      </c>
      <c r="AY135" s="210" t="s">
        <v>119</v>
      </c>
      <c r="BK135" s="212">
        <f>SUM(BK136:BK141)</f>
        <v>0</v>
      </c>
    </row>
    <row r="136" s="2" customFormat="1" ht="24.15" customHeight="1">
      <c r="A136" s="38"/>
      <c r="B136" s="39"/>
      <c r="C136" s="215" t="s">
        <v>84</v>
      </c>
      <c r="D136" s="215" t="s">
        <v>122</v>
      </c>
      <c r="E136" s="216" t="s">
        <v>135</v>
      </c>
      <c r="F136" s="217" t="s">
        <v>136</v>
      </c>
      <c r="G136" s="218" t="s">
        <v>137</v>
      </c>
      <c r="H136" s="219">
        <v>12.250999999999999</v>
      </c>
      <c r="I136" s="220"/>
      <c r="J136" s="221">
        <f>ROUND(I136*H136,2)</f>
        <v>0</v>
      </c>
      <c r="K136" s="222"/>
      <c r="L136" s="44"/>
      <c r="M136" s="223" t="s">
        <v>1</v>
      </c>
      <c r="N136" s="224" t="s">
        <v>39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126</v>
      </c>
      <c r="AT136" s="227" t="s">
        <v>122</v>
      </c>
      <c r="AU136" s="227" t="s">
        <v>84</v>
      </c>
      <c r="AY136" s="17" t="s">
        <v>119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82</v>
      </c>
      <c r="BK136" s="228">
        <f>ROUND(I136*H136,2)</f>
        <v>0</v>
      </c>
      <c r="BL136" s="17" t="s">
        <v>126</v>
      </c>
      <c r="BM136" s="227" t="s">
        <v>138</v>
      </c>
    </row>
    <row r="137" s="2" customFormat="1" ht="33" customHeight="1">
      <c r="A137" s="38"/>
      <c r="B137" s="39"/>
      <c r="C137" s="215" t="s">
        <v>139</v>
      </c>
      <c r="D137" s="215" t="s">
        <v>122</v>
      </c>
      <c r="E137" s="216" t="s">
        <v>140</v>
      </c>
      <c r="F137" s="217" t="s">
        <v>141</v>
      </c>
      <c r="G137" s="218" t="s">
        <v>137</v>
      </c>
      <c r="H137" s="219">
        <v>12.250999999999999</v>
      </c>
      <c r="I137" s="220"/>
      <c r="J137" s="221">
        <f>ROUND(I137*H137,2)</f>
        <v>0</v>
      </c>
      <c r="K137" s="222"/>
      <c r="L137" s="44"/>
      <c r="M137" s="223" t="s">
        <v>1</v>
      </c>
      <c r="N137" s="224" t="s">
        <v>39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126</v>
      </c>
      <c r="AT137" s="227" t="s">
        <v>122</v>
      </c>
      <c r="AU137" s="227" t="s">
        <v>84</v>
      </c>
      <c r="AY137" s="17" t="s">
        <v>119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126</v>
      </c>
      <c r="BM137" s="227" t="s">
        <v>142</v>
      </c>
    </row>
    <row r="138" s="2" customFormat="1" ht="24.15" customHeight="1">
      <c r="A138" s="38"/>
      <c r="B138" s="39"/>
      <c r="C138" s="215" t="s">
        <v>126</v>
      </c>
      <c r="D138" s="215" t="s">
        <v>122</v>
      </c>
      <c r="E138" s="216" t="s">
        <v>143</v>
      </c>
      <c r="F138" s="217" t="s">
        <v>144</v>
      </c>
      <c r="G138" s="218" t="s">
        <v>137</v>
      </c>
      <c r="H138" s="219">
        <v>12.250999999999999</v>
      </c>
      <c r="I138" s="220"/>
      <c r="J138" s="221">
        <f>ROUND(I138*H138,2)</f>
        <v>0</v>
      </c>
      <c r="K138" s="222"/>
      <c r="L138" s="44"/>
      <c r="M138" s="223" t="s">
        <v>1</v>
      </c>
      <c r="N138" s="224" t="s">
        <v>39</v>
      </c>
      <c r="O138" s="91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126</v>
      </c>
      <c r="AT138" s="227" t="s">
        <v>122</v>
      </c>
      <c r="AU138" s="227" t="s">
        <v>84</v>
      </c>
      <c r="AY138" s="17" t="s">
        <v>119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82</v>
      </c>
      <c r="BK138" s="228">
        <f>ROUND(I138*H138,2)</f>
        <v>0</v>
      </c>
      <c r="BL138" s="17" t="s">
        <v>126</v>
      </c>
      <c r="BM138" s="227" t="s">
        <v>145</v>
      </c>
    </row>
    <row r="139" s="2" customFormat="1" ht="24.15" customHeight="1">
      <c r="A139" s="38"/>
      <c r="B139" s="39"/>
      <c r="C139" s="215" t="s">
        <v>146</v>
      </c>
      <c r="D139" s="215" t="s">
        <v>122</v>
      </c>
      <c r="E139" s="216" t="s">
        <v>147</v>
      </c>
      <c r="F139" s="217" t="s">
        <v>148</v>
      </c>
      <c r="G139" s="218" t="s">
        <v>137</v>
      </c>
      <c r="H139" s="219">
        <v>171.51400000000001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39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126</v>
      </c>
      <c r="AT139" s="227" t="s">
        <v>122</v>
      </c>
      <c r="AU139" s="227" t="s">
        <v>84</v>
      </c>
      <c r="AY139" s="17" t="s">
        <v>119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82</v>
      </c>
      <c r="BK139" s="228">
        <f>ROUND(I139*H139,2)</f>
        <v>0</v>
      </c>
      <c r="BL139" s="17" t="s">
        <v>126</v>
      </c>
      <c r="BM139" s="227" t="s">
        <v>149</v>
      </c>
    </row>
    <row r="140" s="14" customFormat="1">
      <c r="A140" s="14"/>
      <c r="B140" s="240"/>
      <c r="C140" s="241"/>
      <c r="D140" s="231" t="s">
        <v>128</v>
      </c>
      <c r="E140" s="241"/>
      <c r="F140" s="243" t="s">
        <v>150</v>
      </c>
      <c r="G140" s="241"/>
      <c r="H140" s="244">
        <v>171.51400000000001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128</v>
      </c>
      <c r="AU140" s="250" t="s">
        <v>84</v>
      </c>
      <c r="AV140" s="14" t="s">
        <v>84</v>
      </c>
      <c r="AW140" s="14" t="s">
        <v>4</v>
      </c>
      <c r="AX140" s="14" t="s">
        <v>82</v>
      </c>
      <c r="AY140" s="250" t="s">
        <v>119</v>
      </c>
    </row>
    <row r="141" s="2" customFormat="1" ht="33" customHeight="1">
      <c r="A141" s="38"/>
      <c r="B141" s="39"/>
      <c r="C141" s="215" t="s">
        <v>120</v>
      </c>
      <c r="D141" s="215" t="s">
        <v>122</v>
      </c>
      <c r="E141" s="216" t="s">
        <v>151</v>
      </c>
      <c r="F141" s="217" t="s">
        <v>152</v>
      </c>
      <c r="G141" s="218" t="s">
        <v>137</v>
      </c>
      <c r="H141" s="219">
        <v>12.263999999999999</v>
      </c>
      <c r="I141" s="220"/>
      <c r="J141" s="221">
        <f>ROUND(I141*H141,2)</f>
        <v>0</v>
      </c>
      <c r="K141" s="222"/>
      <c r="L141" s="44"/>
      <c r="M141" s="223" t="s">
        <v>1</v>
      </c>
      <c r="N141" s="224" t="s">
        <v>39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126</v>
      </c>
      <c r="AT141" s="227" t="s">
        <v>122</v>
      </c>
      <c r="AU141" s="227" t="s">
        <v>84</v>
      </c>
      <c r="AY141" s="17" t="s">
        <v>119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82</v>
      </c>
      <c r="BK141" s="228">
        <f>ROUND(I141*H141,2)</f>
        <v>0</v>
      </c>
      <c r="BL141" s="17" t="s">
        <v>126</v>
      </c>
      <c r="BM141" s="227" t="s">
        <v>153</v>
      </c>
    </row>
    <row r="142" s="12" customFormat="1" ht="25.92" customHeight="1">
      <c r="A142" s="12"/>
      <c r="B142" s="199"/>
      <c r="C142" s="200"/>
      <c r="D142" s="201" t="s">
        <v>73</v>
      </c>
      <c r="E142" s="202" t="s">
        <v>154</v>
      </c>
      <c r="F142" s="202" t="s">
        <v>155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P143+P154</f>
        <v>0</v>
      </c>
      <c r="Q142" s="207"/>
      <c r="R142" s="208">
        <f>R143+R154</f>
        <v>14.465101953279998</v>
      </c>
      <c r="S142" s="207"/>
      <c r="T142" s="209">
        <f>T143+T154</f>
        <v>12.2511177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84</v>
      </c>
      <c r="AT142" s="211" t="s">
        <v>73</v>
      </c>
      <c r="AU142" s="211" t="s">
        <v>74</v>
      </c>
      <c r="AY142" s="210" t="s">
        <v>119</v>
      </c>
      <c r="BK142" s="212">
        <f>BK143+BK154</f>
        <v>0</v>
      </c>
    </row>
    <row r="143" s="12" customFormat="1" ht="22.8" customHeight="1">
      <c r="A143" s="12"/>
      <c r="B143" s="199"/>
      <c r="C143" s="200"/>
      <c r="D143" s="201" t="s">
        <v>73</v>
      </c>
      <c r="E143" s="213" t="s">
        <v>156</v>
      </c>
      <c r="F143" s="213" t="s">
        <v>157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SUM(P144:P153)</f>
        <v>0</v>
      </c>
      <c r="Q143" s="207"/>
      <c r="R143" s="208">
        <f>SUM(R144:R153)</f>
        <v>0</v>
      </c>
      <c r="S143" s="207"/>
      <c r="T143" s="209">
        <f>SUM(T144:T153)</f>
        <v>5.4087776999999999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84</v>
      </c>
      <c r="AT143" s="211" t="s">
        <v>73</v>
      </c>
      <c r="AU143" s="211" t="s">
        <v>82</v>
      </c>
      <c r="AY143" s="210" t="s">
        <v>119</v>
      </c>
      <c r="BK143" s="212">
        <f>SUM(BK144:BK153)</f>
        <v>0</v>
      </c>
    </row>
    <row r="144" s="2" customFormat="1" ht="24.15" customHeight="1">
      <c r="A144" s="38"/>
      <c r="B144" s="39"/>
      <c r="C144" s="215" t="s">
        <v>158</v>
      </c>
      <c r="D144" s="215" t="s">
        <v>122</v>
      </c>
      <c r="E144" s="216" t="s">
        <v>159</v>
      </c>
      <c r="F144" s="217" t="s">
        <v>160</v>
      </c>
      <c r="G144" s="218" t="s">
        <v>161</v>
      </c>
      <c r="H144" s="219">
        <v>37</v>
      </c>
      <c r="I144" s="220"/>
      <c r="J144" s="221">
        <f>ROUND(I144*H144,2)</f>
        <v>0</v>
      </c>
      <c r="K144" s="222"/>
      <c r="L144" s="44"/>
      <c r="M144" s="223" t="s">
        <v>1</v>
      </c>
      <c r="N144" s="224" t="s">
        <v>39</v>
      </c>
      <c r="O144" s="91"/>
      <c r="P144" s="225">
        <f>O144*H144</f>
        <v>0</v>
      </c>
      <c r="Q144" s="225">
        <v>0</v>
      </c>
      <c r="R144" s="225">
        <f>Q144*H144</f>
        <v>0</v>
      </c>
      <c r="S144" s="225">
        <v>0.01174</v>
      </c>
      <c r="T144" s="226">
        <f>S144*H144</f>
        <v>0.43437999999999999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162</v>
      </c>
      <c r="AT144" s="227" t="s">
        <v>122</v>
      </c>
      <c r="AU144" s="227" t="s">
        <v>84</v>
      </c>
      <c r="AY144" s="17" t="s">
        <v>119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82</v>
      </c>
      <c r="BK144" s="228">
        <f>ROUND(I144*H144,2)</f>
        <v>0</v>
      </c>
      <c r="BL144" s="17" t="s">
        <v>162</v>
      </c>
      <c r="BM144" s="227" t="s">
        <v>163</v>
      </c>
    </row>
    <row r="145" s="13" customFormat="1">
      <c r="A145" s="13"/>
      <c r="B145" s="229"/>
      <c r="C145" s="230"/>
      <c r="D145" s="231" t="s">
        <v>128</v>
      </c>
      <c r="E145" s="232" t="s">
        <v>1</v>
      </c>
      <c r="F145" s="233" t="s">
        <v>130</v>
      </c>
      <c r="G145" s="230"/>
      <c r="H145" s="232" t="s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128</v>
      </c>
      <c r="AU145" s="239" t="s">
        <v>84</v>
      </c>
      <c r="AV145" s="13" t="s">
        <v>82</v>
      </c>
      <c r="AW145" s="13" t="s">
        <v>32</v>
      </c>
      <c r="AX145" s="13" t="s">
        <v>74</v>
      </c>
      <c r="AY145" s="239" t="s">
        <v>119</v>
      </c>
    </row>
    <row r="146" s="13" customFormat="1">
      <c r="A146" s="13"/>
      <c r="B146" s="229"/>
      <c r="C146" s="230"/>
      <c r="D146" s="231" t="s">
        <v>128</v>
      </c>
      <c r="E146" s="232" t="s">
        <v>1</v>
      </c>
      <c r="F146" s="233" t="s">
        <v>131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128</v>
      </c>
      <c r="AU146" s="239" t="s">
        <v>84</v>
      </c>
      <c r="AV146" s="13" t="s">
        <v>82</v>
      </c>
      <c r="AW146" s="13" t="s">
        <v>32</v>
      </c>
      <c r="AX146" s="13" t="s">
        <v>74</v>
      </c>
      <c r="AY146" s="239" t="s">
        <v>119</v>
      </c>
    </row>
    <row r="147" s="14" customFormat="1">
      <c r="A147" s="14"/>
      <c r="B147" s="240"/>
      <c r="C147" s="241"/>
      <c r="D147" s="231" t="s">
        <v>128</v>
      </c>
      <c r="E147" s="242" t="s">
        <v>1</v>
      </c>
      <c r="F147" s="243" t="s">
        <v>164</v>
      </c>
      <c r="G147" s="241"/>
      <c r="H147" s="244">
        <v>42.400000000000006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128</v>
      </c>
      <c r="AU147" s="250" t="s">
        <v>84</v>
      </c>
      <c r="AV147" s="14" t="s">
        <v>84</v>
      </c>
      <c r="AW147" s="14" t="s">
        <v>32</v>
      </c>
      <c r="AX147" s="14" t="s">
        <v>74</v>
      </c>
      <c r="AY147" s="250" t="s">
        <v>119</v>
      </c>
    </row>
    <row r="148" s="14" customFormat="1">
      <c r="A148" s="14"/>
      <c r="B148" s="240"/>
      <c r="C148" s="241"/>
      <c r="D148" s="231" t="s">
        <v>128</v>
      </c>
      <c r="E148" s="242" t="s">
        <v>1</v>
      </c>
      <c r="F148" s="243" t="s">
        <v>165</v>
      </c>
      <c r="G148" s="241"/>
      <c r="H148" s="244">
        <v>-5.4000000000000004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128</v>
      </c>
      <c r="AU148" s="250" t="s">
        <v>84</v>
      </c>
      <c r="AV148" s="14" t="s">
        <v>84</v>
      </c>
      <c r="AW148" s="14" t="s">
        <v>32</v>
      </c>
      <c r="AX148" s="14" t="s">
        <v>74</v>
      </c>
      <c r="AY148" s="250" t="s">
        <v>119</v>
      </c>
    </row>
    <row r="149" s="15" customFormat="1">
      <c r="A149" s="15"/>
      <c r="B149" s="251"/>
      <c r="C149" s="252"/>
      <c r="D149" s="231" t="s">
        <v>128</v>
      </c>
      <c r="E149" s="253" t="s">
        <v>1</v>
      </c>
      <c r="F149" s="254" t="s">
        <v>166</v>
      </c>
      <c r="G149" s="252"/>
      <c r="H149" s="255">
        <v>37.000000000000007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128</v>
      </c>
      <c r="AU149" s="261" t="s">
        <v>84</v>
      </c>
      <c r="AV149" s="15" t="s">
        <v>126</v>
      </c>
      <c r="AW149" s="15" t="s">
        <v>32</v>
      </c>
      <c r="AX149" s="15" t="s">
        <v>82</v>
      </c>
      <c r="AY149" s="261" t="s">
        <v>119</v>
      </c>
    </row>
    <row r="150" s="2" customFormat="1" ht="24.15" customHeight="1">
      <c r="A150" s="38"/>
      <c r="B150" s="39"/>
      <c r="C150" s="215" t="s">
        <v>167</v>
      </c>
      <c r="D150" s="215" t="s">
        <v>122</v>
      </c>
      <c r="E150" s="216" t="s">
        <v>168</v>
      </c>
      <c r="F150" s="217" t="s">
        <v>169</v>
      </c>
      <c r="G150" s="218" t="s">
        <v>125</v>
      </c>
      <c r="H150" s="219">
        <v>59.810000000000002</v>
      </c>
      <c r="I150" s="220"/>
      <c r="J150" s="221">
        <f>ROUND(I150*H150,2)</f>
        <v>0</v>
      </c>
      <c r="K150" s="222"/>
      <c r="L150" s="44"/>
      <c r="M150" s="223" t="s">
        <v>1</v>
      </c>
      <c r="N150" s="224" t="s">
        <v>39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0.083169999999999994</v>
      </c>
      <c r="T150" s="226">
        <f>S150*H150</f>
        <v>4.9743976999999999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162</v>
      </c>
      <c r="AT150" s="227" t="s">
        <v>122</v>
      </c>
      <c r="AU150" s="227" t="s">
        <v>84</v>
      </c>
      <c r="AY150" s="17" t="s">
        <v>119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82</v>
      </c>
      <c r="BK150" s="228">
        <f>ROUND(I150*H150,2)</f>
        <v>0</v>
      </c>
      <c r="BL150" s="17" t="s">
        <v>162</v>
      </c>
      <c r="BM150" s="227" t="s">
        <v>170</v>
      </c>
    </row>
    <row r="151" s="13" customFormat="1">
      <c r="A151" s="13"/>
      <c r="B151" s="229"/>
      <c r="C151" s="230"/>
      <c r="D151" s="231" t="s">
        <v>128</v>
      </c>
      <c r="E151" s="232" t="s">
        <v>1</v>
      </c>
      <c r="F151" s="233" t="s">
        <v>130</v>
      </c>
      <c r="G151" s="230"/>
      <c r="H151" s="232" t="s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128</v>
      </c>
      <c r="AU151" s="239" t="s">
        <v>84</v>
      </c>
      <c r="AV151" s="13" t="s">
        <v>82</v>
      </c>
      <c r="AW151" s="13" t="s">
        <v>32</v>
      </c>
      <c r="AX151" s="13" t="s">
        <v>74</v>
      </c>
      <c r="AY151" s="239" t="s">
        <v>119</v>
      </c>
    </row>
    <row r="152" s="13" customFormat="1">
      <c r="A152" s="13"/>
      <c r="B152" s="229"/>
      <c r="C152" s="230"/>
      <c r="D152" s="231" t="s">
        <v>128</v>
      </c>
      <c r="E152" s="232" t="s">
        <v>1</v>
      </c>
      <c r="F152" s="233" t="s">
        <v>131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128</v>
      </c>
      <c r="AU152" s="239" t="s">
        <v>84</v>
      </c>
      <c r="AV152" s="13" t="s">
        <v>82</v>
      </c>
      <c r="AW152" s="13" t="s">
        <v>32</v>
      </c>
      <c r="AX152" s="13" t="s">
        <v>74</v>
      </c>
      <c r="AY152" s="239" t="s">
        <v>119</v>
      </c>
    </row>
    <row r="153" s="14" customFormat="1">
      <c r="A153" s="14"/>
      <c r="B153" s="240"/>
      <c r="C153" s="241"/>
      <c r="D153" s="231" t="s">
        <v>128</v>
      </c>
      <c r="E153" s="242" t="s">
        <v>1</v>
      </c>
      <c r="F153" s="243" t="s">
        <v>171</v>
      </c>
      <c r="G153" s="241"/>
      <c r="H153" s="244">
        <v>59.810000000000002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128</v>
      </c>
      <c r="AU153" s="250" t="s">
        <v>84</v>
      </c>
      <c r="AV153" s="14" t="s">
        <v>84</v>
      </c>
      <c r="AW153" s="14" t="s">
        <v>32</v>
      </c>
      <c r="AX153" s="14" t="s">
        <v>82</v>
      </c>
      <c r="AY153" s="250" t="s">
        <v>119</v>
      </c>
    </row>
    <row r="154" s="12" customFormat="1" ht="22.8" customHeight="1">
      <c r="A154" s="12"/>
      <c r="B154" s="199"/>
      <c r="C154" s="200"/>
      <c r="D154" s="201" t="s">
        <v>73</v>
      </c>
      <c r="E154" s="213" t="s">
        <v>172</v>
      </c>
      <c r="F154" s="213" t="s">
        <v>173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SUM(P155:P319)</f>
        <v>0</v>
      </c>
      <c r="Q154" s="207"/>
      <c r="R154" s="208">
        <f>SUM(R155:R319)</f>
        <v>14.465101953279998</v>
      </c>
      <c r="S154" s="207"/>
      <c r="T154" s="209">
        <f>SUM(T155:T319)</f>
        <v>6.8423400000000001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84</v>
      </c>
      <c r="AT154" s="211" t="s">
        <v>73</v>
      </c>
      <c r="AU154" s="211" t="s">
        <v>82</v>
      </c>
      <c r="AY154" s="210" t="s">
        <v>119</v>
      </c>
      <c r="BK154" s="212">
        <f>SUM(BK155:BK319)</f>
        <v>0</v>
      </c>
    </row>
    <row r="155" s="2" customFormat="1" ht="24.15" customHeight="1">
      <c r="A155" s="38"/>
      <c r="B155" s="39"/>
      <c r="C155" s="215" t="s">
        <v>174</v>
      </c>
      <c r="D155" s="215" t="s">
        <v>122</v>
      </c>
      <c r="E155" s="216" t="s">
        <v>175</v>
      </c>
      <c r="F155" s="217" t="s">
        <v>176</v>
      </c>
      <c r="G155" s="218" t="s">
        <v>125</v>
      </c>
      <c r="H155" s="219">
        <v>1646.23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39</v>
      </c>
      <c r="O155" s="91"/>
      <c r="P155" s="225">
        <f>O155*H155</f>
        <v>0</v>
      </c>
      <c r="Q155" s="225">
        <v>7.6799999999999999E-07</v>
      </c>
      <c r="R155" s="225">
        <f>Q155*H155</f>
        <v>0.00126430464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162</v>
      </c>
      <c r="AT155" s="227" t="s">
        <v>122</v>
      </c>
      <c r="AU155" s="227" t="s">
        <v>84</v>
      </c>
      <c r="AY155" s="17" t="s">
        <v>119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82</v>
      </c>
      <c r="BK155" s="228">
        <f>ROUND(I155*H155,2)</f>
        <v>0</v>
      </c>
      <c r="BL155" s="17" t="s">
        <v>162</v>
      </c>
      <c r="BM155" s="227" t="s">
        <v>177</v>
      </c>
    </row>
    <row r="156" s="2" customFormat="1" ht="24.15" customHeight="1">
      <c r="A156" s="38"/>
      <c r="B156" s="39"/>
      <c r="C156" s="215" t="s">
        <v>178</v>
      </c>
      <c r="D156" s="215" t="s">
        <v>122</v>
      </c>
      <c r="E156" s="216" t="s">
        <v>179</v>
      </c>
      <c r="F156" s="217" t="s">
        <v>180</v>
      </c>
      <c r="G156" s="218" t="s">
        <v>125</v>
      </c>
      <c r="H156" s="219">
        <v>118.27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39</v>
      </c>
      <c r="O156" s="91"/>
      <c r="P156" s="225">
        <f>O156*H156</f>
        <v>0</v>
      </c>
      <c r="Q156" s="225">
        <v>1.1519999999999999E-06</v>
      </c>
      <c r="R156" s="225">
        <f>Q156*H156</f>
        <v>0.00013624703999999999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162</v>
      </c>
      <c r="AT156" s="227" t="s">
        <v>122</v>
      </c>
      <c r="AU156" s="227" t="s">
        <v>84</v>
      </c>
      <c r="AY156" s="17" t="s">
        <v>119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162</v>
      </c>
      <c r="BM156" s="227" t="s">
        <v>181</v>
      </c>
    </row>
    <row r="157" s="2" customFormat="1" ht="16.5" customHeight="1">
      <c r="A157" s="38"/>
      <c r="B157" s="39"/>
      <c r="C157" s="215" t="s">
        <v>182</v>
      </c>
      <c r="D157" s="215" t="s">
        <v>122</v>
      </c>
      <c r="E157" s="216" t="s">
        <v>183</v>
      </c>
      <c r="F157" s="217" t="s">
        <v>184</v>
      </c>
      <c r="G157" s="218" t="s">
        <v>125</v>
      </c>
      <c r="H157" s="219">
        <v>1646.23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39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162</v>
      </c>
      <c r="AT157" s="227" t="s">
        <v>122</v>
      </c>
      <c r="AU157" s="227" t="s">
        <v>84</v>
      </c>
      <c r="AY157" s="17" t="s">
        <v>119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82</v>
      </c>
      <c r="BK157" s="228">
        <f>ROUND(I157*H157,2)</f>
        <v>0</v>
      </c>
      <c r="BL157" s="17" t="s">
        <v>162</v>
      </c>
      <c r="BM157" s="227" t="s">
        <v>185</v>
      </c>
    </row>
    <row r="158" s="2" customFormat="1" ht="24.15" customHeight="1">
      <c r="A158" s="38"/>
      <c r="B158" s="39"/>
      <c r="C158" s="215" t="s">
        <v>8</v>
      </c>
      <c r="D158" s="215" t="s">
        <v>122</v>
      </c>
      <c r="E158" s="216" t="s">
        <v>186</v>
      </c>
      <c r="F158" s="217" t="s">
        <v>187</v>
      </c>
      <c r="G158" s="218" t="s">
        <v>125</v>
      </c>
      <c r="H158" s="219">
        <v>118.27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39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162</v>
      </c>
      <c r="AT158" s="227" t="s">
        <v>122</v>
      </c>
      <c r="AU158" s="227" t="s">
        <v>84</v>
      </c>
      <c r="AY158" s="17" t="s">
        <v>119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82</v>
      </c>
      <c r="BK158" s="228">
        <f>ROUND(I158*H158,2)</f>
        <v>0</v>
      </c>
      <c r="BL158" s="17" t="s">
        <v>162</v>
      </c>
      <c r="BM158" s="227" t="s">
        <v>188</v>
      </c>
    </row>
    <row r="159" s="2" customFormat="1" ht="24.15" customHeight="1">
      <c r="A159" s="38"/>
      <c r="B159" s="39"/>
      <c r="C159" s="215" t="s">
        <v>189</v>
      </c>
      <c r="D159" s="215" t="s">
        <v>122</v>
      </c>
      <c r="E159" s="216" t="s">
        <v>190</v>
      </c>
      <c r="F159" s="217" t="s">
        <v>191</v>
      </c>
      <c r="G159" s="218" t="s">
        <v>125</v>
      </c>
      <c r="H159" s="219">
        <v>1646.23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39</v>
      </c>
      <c r="O159" s="91"/>
      <c r="P159" s="225">
        <f>O159*H159</f>
        <v>0</v>
      </c>
      <c r="Q159" s="225">
        <v>3.3000000000000003E-05</v>
      </c>
      <c r="R159" s="225">
        <f>Q159*H159</f>
        <v>0.054325590000000007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162</v>
      </c>
      <c r="AT159" s="227" t="s">
        <v>122</v>
      </c>
      <c r="AU159" s="227" t="s">
        <v>84</v>
      </c>
      <c r="AY159" s="17" t="s">
        <v>119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82</v>
      </c>
      <c r="BK159" s="228">
        <f>ROUND(I159*H159,2)</f>
        <v>0</v>
      </c>
      <c r="BL159" s="17" t="s">
        <v>162</v>
      </c>
      <c r="BM159" s="227" t="s">
        <v>192</v>
      </c>
    </row>
    <row r="160" s="2" customFormat="1" ht="24.15" customHeight="1">
      <c r="A160" s="38"/>
      <c r="B160" s="39"/>
      <c r="C160" s="215" t="s">
        <v>193</v>
      </c>
      <c r="D160" s="215" t="s">
        <v>122</v>
      </c>
      <c r="E160" s="216" t="s">
        <v>194</v>
      </c>
      <c r="F160" s="217" t="s">
        <v>195</v>
      </c>
      <c r="G160" s="218" t="s">
        <v>125</v>
      </c>
      <c r="H160" s="219">
        <v>118.27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39</v>
      </c>
      <c r="O160" s="91"/>
      <c r="P160" s="225">
        <f>O160*H160</f>
        <v>0</v>
      </c>
      <c r="Q160" s="225">
        <v>5.3100000000000003E-05</v>
      </c>
      <c r="R160" s="225">
        <f>Q160*H160</f>
        <v>0.0062801369999999999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162</v>
      </c>
      <c r="AT160" s="227" t="s">
        <v>122</v>
      </c>
      <c r="AU160" s="227" t="s">
        <v>84</v>
      </c>
      <c r="AY160" s="17" t="s">
        <v>119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82</v>
      </c>
      <c r="BK160" s="228">
        <f>ROUND(I160*H160,2)</f>
        <v>0</v>
      </c>
      <c r="BL160" s="17" t="s">
        <v>162</v>
      </c>
      <c r="BM160" s="227" t="s">
        <v>196</v>
      </c>
    </row>
    <row r="161" s="2" customFormat="1" ht="33" customHeight="1">
      <c r="A161" s="38"/>
      <c r="B161" s="39"/>
      <c r="C161" s="215" t="s">
        <v>197</v>
      </c>
      <c r="D161" s="215" t="s">
        <v>122</v>
      </c>
      <c r="E161" s="216" t="s">
        <v>198</v>
      </c>
      <c r="F161" s="217" t="s">
        <v>199</v>
      </c>
      <c r="G161" s="218" t="s">
        <v>125</v>
      </c>
      <c r="H161" s="219">
        <v>1646.23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39</v>
      </c>
      <c r="O161" s="91"/>
      <c r="P161" s="225">
        <f>O161*H161</f>
        <v>0</v>
      </c>
      <c r="Q161" s="225">
        <v>0.0044999999999999997</v>
      </c>
      <c r="R161" s="225">
        <f>Q161*H161</f>
        <v>7.4080349999999999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162</v>
      </c>
      <c r="AT161" s="227" t="s">
        <v>122</v>
      </c>
      <c r="AU161" s="227" t="s">
        <v>84</v>
      </c>
      <c r="AY161" s="17" t="s">
        <v>119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82</v>
      </c>
      <c r="BK161" s="228">
        <f>ROUND(I161*H161,2)</f>
        <v>0</v>
      </c>
      <c r="BL161" s="17" t="s">
        <v>162</v>
      </c>
      <c r="BM161" s="227" t="s">
        <v>200</v>
      </c>
    </row>
    <row r="162" s="2" customFormat="1" ht="37.8" customHeight="1">
      <c r="A162" s="38"/>
      <c r="B162" s="39"/>
      <c r="C162" s="215" t="s">
        <v>162</v>
      </c>
      <c r="D162" s="215" t="s">
        <v>122</v>
      </c>
      <c r="E162" s="216" t="s">
        <v>201</v>
      </c>
      <c r="F162" s="217" t="s">
        <v>202</v>
      </c>
      <c r="G162" s="218" t="s">
        <v>125</v>
      </c>
      <c r="H162" s="219">
        <v>118.27200000000001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39</v>
      </c>
      <c r="O162" s="91"/>
      <c r="P162" s="225">
        <f>O162*H162</f>
        <v>0</v>
      </c>
      <c r="Q162" s="225">
        <v>0.0049500000000000004</v>
      </c>
      <c r="R162" s="225">
        <f>Q162*H162</f>
        <v>0.58544640000000003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162</v>
      </c>
      <c r="AT162" s="227" t="s">
        <v>122</v>
      </c>
      <c r="AU162" s="227" t="s">
        <v>84</v>
      </c>
      <c r="AY162" s="17" t="s">
        <v>119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82</v>
      </c>
      <c r="BK162" s="228">
        <f>ROUND(I162*H162,2)</f>
        <v>0</v>
      </c>
      <c r="BL162" s="17" t="s">
        <v>162</v>
      </c>
      <c r="BM162" s="227" t="s">
        <v>203</v>
      </c>
    </row>
    <row r="163" s="14" customFormat="1">
      <c r="A163" s="14"/>
      <c r="B163" s="240"/>
      <c r="C163" s="241"/>
      <c r="D163" s="231" t="s">
        <v>128</v>
      </c>
      <c r="E163" s="242" t="s">
        <v>1</v>
      </c>
      <c r="F163" s="243" t="s">
        <v>204</v>
      </c>
      <c r="G163" s="241"/>
      <c r="H163" s="244">
        <v>118.27200000000001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128</v>
      </c>
      <c r="AU163" s="250" t="s">
        <v>84</v>
      </c>
      <c r="AV163" s="14" t="s">
        <v>84</v>
      </c>
      <c r="AW163" s="14" t="s">
        <v>32</v>
      </c>
      <c r="AX163" s="14" t="s">
        <v>82</v>
      </c>
      <c r="AY163" s="250" t="s">
        <v>119</v>
      </c>
    </row>
    <row r="164" s="2" customFormat="1" ht="16.5" customHeight="1">
      <c r="A164" s="38"/>
      <c r="B164" s="39"/>
      <c r="C164" s="215" t="s">
        <v>205</v>
      </c>
      <c r="D164" s="215" t="s">
        <v>122</v>
      </c>
      <c r="E164" s="216" t="s">
        <v>206</v>
      </c>
      <c r="F164" s="217" t="s">
        <v>207</v>
      </c>
      <c r="G164" s="218" t="s">
        <v>161</v>
      </c>
      <c r="H164" s="219">
        <v>288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39</v>
      </c>
      <c r="O164" s="91"/>
      <c r="P164" s="225">
        <f>O164*H164</f>
        <v>0</v>
      </c>
      <c r="Q164" s="225">
        <v>0.0011999999999999999</v>
      </c>
      <c r="R164" s="225">
        <f>Q164*H164</f>
        <v>0.34559999999999996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162</v>
      </c>
      <c r="AT164" s="227" t="s">
        <v>122</v>
      </c>
      <c r="AU164" s="227" t="s">
        <v>84</v>
      </c>
      <c r="AY164" s="17" t="s">
        <v>119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82</v>
      </c>
      <c r="BK164" s="228">
        <f>ROUND(I164*H164,2)</f>
        <v>0</v>
      </c>
      <c r="BL164" s="17" t="s">
        <v>162</v>
      </c>
      <c r="BM164" s="227" t="s">
        <v>208</v>
      </c>
    </row>
    <row r="165" s="2" customFormat="1" ht="24.15" customHeight="1">
      <c r="A165" s="38"/>
      <c r="B165" s="39"/>
      <c r="C165" s="215" t="s">
        <v>209</v>
      </c>
      <c r="D165" s="215" t="s">
        <v>122</v>
      </c>
      <c r="E165" s="216" t="s">
        <v>210</v>
      </c>
      <c r="F165" s="217" t="s">
        <v>211</v>
      </c>
      <c r="G165" s="218" t="s">
        <v>125</v>
      </c>
      <c r="H165" s="219">
        <v>1586.4200000000001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39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0.0030000000000000001</v>
      </c>
      <c r="T165" s="226">
        <f>S165*H165</f>
        <v>4.7592600000000003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162</v>
      </c>
      <c r="AT165" s="227" t="s">
        <v>122</v>
      </c>
      <c r="AU165" s="227" t="s">
        <v>84</v>
      </c>
      <c r="AY165" s="17" t="s">
        <v>119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82</v>
      </c>
      <c r="BK165" s="228">
        <f>ROUND(I165*H165,2)</f>
        <v>0</v>
      </c>
      <c r="BL165" s="17" t="s">
        <v>162</v>
      </c>
      <c r="BM165" s="227" t="s">
        <v>212</v>
      </c>
    </row>
    <row r="166" s="13" customFormat="1">
      <c r="A166" s="13"/>
      <c r="B166" s="229"/>
      <c r="C166" s="230"/>
      <c r="D166" s="231" t="s">
        <v>128</v>
      </c>
      <c r="E166" s="232" t="s">
        <v>1</v>
      </c>
      <c r="F166" s="233" t="s">
        <v>130</v>
      </c>
      <c r="G166" s="230"/>
      <c r="H166" s="232" t="s">
        <v>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128</v>
      </c>
      <c r="AU166" s="239" t="s">
        <v>84</v>
      </c>
      <c r="AV166" s="13" t="s">
        <v>82</v>
      </c>
      <c r="AW166" s="13" t="s">
        <v>32</v>
      </c>
      <c r="AX166" s="13" t="s">
        <v>74</v>
      </c>
      <c r="AY166" s="239" t="s">
        <v>119</v>
      </c>
    </row>
    <row r="167" s="13" customFormat="1">
      <c r="A167" s="13"/>
      <c r="B167" s="229"/>
      <c r="C167" s="230"/>
      <c r="D167" s="231" t="s">
        <v>128</v>
      </c>
      <c r="E167" s="232" t="s">
        <v>1</v>
      </c>
      <c r="F167" s="233" t="s">
        <v>213</v>
      </c>
      <c r="G167" s="230"/>
      <c r="H167" s="232" t="s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128</v>
      </c>
      <c r="AU167" s="239" t="s">
        <v>84</v>
      </c>
      <c r="AV167" s="13" t="s">
        <v>82</v>
      </c>
      <c r="AW167" s="13" t="s">
        <v>32</v>
      </c>
      <c r="AX167" s="13" t="s">
        <v>74</v>
      </c>
      <c r="AY167" s="239" t="s">
        <v>119</v>
      </c>
    </row>
    <row r="168" s="14" customFormat="1">
      <c r="A168" s="14"/>
      <c r="B168" s="240"/>
      <c r="C168" s="241"/>
      <c r="D168" s="231" t="s">
        <v>128</v>
      </c>
      <c r="E168" s="242" t="s">
        <v>1</v>
      </c>
      <c r="F168" s="243" t="s">
        <v>214</v>
      </c>
      <c r="G168" s="241"/>
      <c r="H168" s="244">
        <v>147.09999999999999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128</v>
      </c>
      <c r="AU168" s="250" t="s">
        <v>84</v>
      </c>
      <c r="AV168" s="14" t="s">
        <v>84</v>
      </c>
      <c r="AW168" s="14" t="s">
        <v>32</v>
      </c>
      <c r="AX168" s="14" t="s">
        <v>74</v>
      </c>
      <c r="AY168" s="250" t="s">
        <v>119</v>
      </c>
    </row>
    <row r="169" s="13" customFormat="1">
      <c r="A169" s="13"/>
      <c r="B169" s="229"/>
      <c r="C169" s="230"/>
      <c r="D169" s="231" t="s">
        <v>128</v>
      </c>
      <c r="E169" s="232" t="s">
        <v>1</v>
      </c>
      <c r="F169" s="233" t="s">
        <v>215</v>
      </c>
      <c r="G169" s="230"/>
      <c r="H169" s="232" t="s">
        <v>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128</v>
      </c>
      <c r="AU169" s="239" t="s">
        <v>84</v>
      </c>
      <c r="AV169" s="13" t="s">
        <v>82</v>
      </c>
      <c r="AW169" s="13" t="s">
        <v>32</v>
      </c>
      <c r="AX169" s="13" t="s">
        <v>74</v>
      </c>
      <c r="AY169" s="239" t="s">
        <v>119</v>
      </c>
    </row>
    <row r="170" s="13" customFormat="1">
      <c r="A170" s="13"/>
      <c r="B170" s="229"/>
      <c r="C170" s="230"/>
      <c r="D170" s="231" t="s">
        <v>128</v>
      </c>
      <c r="E170" s="232" t="s">
        <v>1</v>
      </c>
      <c r="F170" s="233" t="s">
        <v>216</v>
      </c>
      <c r="G170" s="230"/>
      <c r="H170" s="232" t="s">
        <v>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128</v>
      </c>
      <c r="AU170" s="239" t="s">
        <v>84</v>
      </c>
      <c r="AV170" s="13" t="s">
        <v>82</v>
      </c>
      <c r="AW170" s="13" t="s">
        <v>32</v>
      </c>
      <c r="AX170" s="13" t="s">
        <v>74</v>
      </c>
      <c r="AY170" s="239" t="s">
        <v>119</v>
      </c>
    </row>
    <row r="171" s="14" customFormat="1">
      <c r="A171" s="14"/>
      <c r="B171" s="240"/>
      <c r="C171" s="241"/>
      <c r="D171" s="231" t="s">
        <v>128</v>
      </c>
      <c r="E171" s="242" t="s">
        <v>1</v>
      </c>
      <c r="F171" s="243" t="s">
        <v>217</v>
      </c>
      <c r="G171" s="241"/>
      <c r="H171" s="244">
        <v>222.93000000000001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128</v>
      </c>
      <c r="AU171" s="250" t="s">
        <v>84</v>
      </c>
      <c r="AV171" s="14" t="s">
        <v>84</v>
      </c>
      <c r="AW171" s="14" t="s">
        <v>32</v>
      </c>
      <c r="AX171" s="14" t="s">
        <v>74</v>
      </c>
      <c r="AY171" s="250" t="s">
        <v>119</v>
      </c>
    </row>
    <row r="172" s="13" customFormat="1">
      <c r="A172" s="13"/>
      <c r="B172" s="229"/>
      <c r="C172" s="230"/>
      <c r="D172" s="231" t="s">
        <v>128</v>
      </c>
      <c r="E172" s="232" t="s">
        <v>1</v>
      </c>
      <c r="F172" s="233" t="s">
        <v>218</v>
      </c>
      <c r="G172" s="230"/>
      <c r="H172" s="232" t="s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128</v>
      </c>
      <c r="AU172" s="239" t="s">
        <v>84</v>
      </c>
      <c r="AV172" s="13" t="s">
        <v>82</v>
      </c>
      <c r="AW172" s="13" t="s">
        <v>32</v>
      </c>
      <c r="AX172" s="13" t="s">
        <v>74</v>
      </c>
      <c r="AY172" s="239" t="s">
        <v>119</v>
      </c>
    </row>
    <row r="173" s="13" customFormat="1">
      <c r="A173" s="13"/>
      <c r="B173" s="229"/>
      <c r="C173" s="230"/>
      <c r="D173" s="231" t="s">
        <v>128</v>
      </c>
      <c r="E173" s="232" t="s">
        <v>1</v>
      </c>
      <c r="F173" s="233" t="s">
        <v>219</v>
      </c>
      <c r="G173" s="230"/>
      <c r="H173" s="232" t="s">
        <v>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128</v>
      </c>
      <c r="AU173" s="239" t="s">
        <v>84</v>
      </c>
      <c r="AV173" s="13" t="s">
        <v>82</v>
      </c>
      <c r="AW173" s="13" t="s">
        <v>32</v>
      </c>
      <c r="AX173" s="13" t="s">
        <v>74</v>
      </c>
      <c r="AY173" s="239" t="s">
        <v>119</v>
      </c>
    </row>
    <row r="174" s="14" customFormat="1">
      <c r="A174" s="14"/>
      <c r="B174" s="240"/>
      <c r="C174" s="241"/>
      <c r="D174" s="231" t="s">
        <v>128</v>
      </c>
      <c r="E174" s="242" t="s">
        <v>1</v>
      </c>
      <c r="F174" s="243" t="s">
        <v>220</v>
      </c>
      <c r="G174" s="241"/>
      <c r="H174" s="244">
        <v>277.13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128</v>
      </c>
      <c r="AU174" s="250" t="s">
        <v>84</v>
      </c>
      <c r="AV174" s="14" t="s">
        <v>84</v>
      </c>
      <c r="AW174" s="14" t="s">
        <v>32</v>
      </c>
      <c r="AX174" s="14" t="s">
        <v>74</v>
      </c>
      <c r="AY174" s="250" t="s">
        <v>119</v>
      </c>
    </row>
    <row r="175" s="13" customFormat="1">
      <c r="A175" s="13"/>
      <c r="B175" s="229"/>
      <c r="C175" s="230"/>
      <c r="D175" s="231" t="s">
        <v>128</v>
      </c>
      <c r="E175" s="232" t="s">
        <v>1</v>
      </c>
      <c r="F175" s="233" t="s">
        <v>221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128</v>
      </c>
      <c r="AU175" s="239" t="s">
        <v>84</v>
      </c>
      <c r="AV175" s="13" t="s">
        <v>82</v>
      </c>
      <c r="AW175" s="13" t="s">
        <v>32</v>
      </c>
      <c r="AX175" s="13" t="s">
        <v>74</v>
      </c>
      <c r="AY175" s="239" t="s">
        <v>119</v>
      </c>
    </row>
    <row r="176" s="13" customFormat="1">
      <c r="A176" s="13"/>
      <c r="B176" s="229"/>
      <c r="C176" s="230"/>
      <c r="D176" s="231" t="s">
        <v>128</v>
      </c>
      <c r="E176" s="232" t="s">
        <v>1</v>
      </c>
      <c r="F176" s="233" t="s">
        <v>222</v>
      </c>
      <c r="G176" s="230"/>
      <c r="H176" s="232" t="s">
        <v>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128</v>
      </c>
      <c r="AU176" s="239" t="s">
        <v>84</v>
      </c>
      <c r="AV176" s="13" t="s">
        <v>82</v>
      </c>
      <c r="AW176" s="13" t="s">
        <v>32</v>
      </c>
      <c r="AX176" s="13" t="s">
        <v>74</v>
      </c>
      <c r="AY176" s="239" t="s">
        <v>119</v>
      </c>
    </row>
    <row r="177" s="14" customFormat="1">
      <c r="A177" s="14"/>
      <c r="B177" s="240"/>
      <c r="C177" s="241"/>
      <c r="D177" s="231" t="s">
        <v>128</v>
      </c>
      <c r="E177" s="242" t="s">
        <v>1</v>
      </c>
      <c r="F177" s="243" t="s">
        <v>220</v>
      </c>
      <c r="G177" s="241"/>
      <c r="H177" s="244">
        <v>277.13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128</v>
      </c>
      <c r="AU177" s="250" t="s">
        <v>84</v>
      </c>
      <c r="AV177" s="14" t="s">
        <v>84</v>
      </c>
      <c r="AW177" s="14" t="s">
        <v>32</v>
      </c>
      <c r="AX177" s="14" t="s">
        <v>74</v>
      </c>
      <c r="AY177" s="250" t="s">
        <v>119</v>
      </c>
    </row>
    <row r="178" s="13" customFormat="1">
      <c r="A178" s="13"/>
      <c r="B178" s="229"/>
      <c r="C178" s="230"/>
      <c r="D178" s="231" t="s">
        <v>128</v>
      </c>
      <c r="E178" s="232" t="s">
        <v>1</v>
      </c>
      <c r="F178" s="233" t="s">
        <v>223</v>
      </c>
      <c r="G178" s="230"/>
      <c r="H178" s="232" t="s">
        <v>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128</v>
      </c>
      <c r="AU178" s="239" t="s">
        <v>84</v>
      </c>
      <c r="AV178" s="13" t="s">
        <v>82</v>
      </c>
      <c r="AW178" s="13" t="s">
        <v>32</v>
      </c>
      <c r="AX178" s="13" t="s">
        <v>74</v>
      </c>
      <c r="AY178" s="239" t="s">
        <v>119</v>
      </c>
    </row>
    <row r="179" s="13" customFormat="1">
      <c r="A179" s="13"/>
      <c r="B179" s="229"/>
      <c r="C179" s="230"/>
      <c r="D179" s="231" t="s">
        <v>128</v>
      </c>
      <c r="E179" s="232" t="s">
        <v>1</v>
      </c>
      <c r="F179" s="233" t="s">
        <v>224</v>
      </c>
      <c r="G179" s="230"/>
      <c r="H179" s="232" t="s">
        <v>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128</v>
      </c>
      <c r="AU179" s="239" t="s">
        <v>84</v>
      </c>
      <c r="AV179" s="13" t="s">
        <v>82</v>
      </c>
      <c r="AW179" s="13" t="s">
        <v>32</v>
      </c>
      <c r="AX179" s="13" t="s">
        <v>74</v>
      </c>
      <c r="AY179" s="239" t="s">
        <v>119</v>
      </c>
    </row>
    <row r="180" s="14" customFormat="1">
      <c r="A180" s="14"/>
      <c r="B180" s="240"/>
      <c r="C180" s="241"/>
      <c r="D180" s="231" t="s">
        <v>128</v>
      </c>
      <c r="E180" s="242" t="s">
        <v>1</v>
      </c>
      <c r="F180" s="243" t="s">
        <v>220</v>
      </c>
      <c r="G180" s="241"/>
      <c r="H180" s="244">
        <v>277.13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128</v>
      </c>
      <c r="AU180" s="250" t="s">
        <v>84</v>
      </c>
      <c r="AV180" s="14" t="s">
        <v>84</v>
      </c>
      <c r="AW180" s="14" t="s">
        <v>32</v>
      </c>
      <c r="AX180" s="14" t="s">
        <v>74</v>
      </c>
      <c r="AY180" s="250" t="s">
        <v>119</v>
      </c>
    </row>
    <row r="181" s="13" customFormat="1">
      <c r="A181" s="13"/>
      <c r="B181" s="229"/>
      <c r="C181" s="230"/>
      <c r="D181" s="231" t="s">
        <v>128</v>
      </c>
      <c r="E181" s="232" t="s">
        <v>1</v>
      </c>
      <c r="F181" s="233" t="s">
        <v>225</v>
      </c>
      <c r="G181" s="230"/>
      <c r="H181" s="232" t="s">
        <v>1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128</v>
      </c>
      <c r="AU181" s="239" t="s">
        <v>84</v>
      </c>
      <c r="AV181" s="13" t="s">
        <v>82</v>
      </c>
      <c r="AW181" s="13" t="s">
        <v>32</v>
      </c>
      <c r="AX181" s="13" t="s">
        <v>74</v>
      </c>
      <c r="AY181" s="239" t="s">
        <v>119</v>
      </c>
    </row>
    <row r="182" s="13" customFormat="1">
      <c r="A182" s="13"/>
      <c r="B182" s="229"/>
      <c r="C182" s="230"/>
      <c r="D182" s="231" t="s">
        <v>128</v>
      </c>
      <c r="E182" s="232" t="s">
        <v>1</v>
      </c>
      <c r="F182" s="233" t="s">
        <v>226</v>
      </c>
      <c r="G182" s="230"/>
      <c r="H182" s="232" t="s">
        <v>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128</v>
      </c>
      <c r="AU182" s="239" t="s">
        <v>84</v>
      </c>
      <c r="AV182" s="13" t="s">
        <v>82</v>
      </c>
      <c r="AW182" s="13" t="s">
        <v>32</v>
      </c>
      <c r="AX182" s="13" t="s">
        <v>74</v>
      </c>
      <c r="AY182" s="239" t="s">
        <v>119</v>
      </c>
    </row>
    <row r="183" s="14" customFormat="1">
      <c r="A183" s="14"/>
      <c r="B183" s="240"/>
      <c r="C183" s="241"/>
      <c r="D183" s="231" t="s">
        <v>128</v>
      </c>
      <c r="E183" s="242" t="s">
        <v>1</v>
      </c>
      <c r="F183" s="243" t="s">
        <v>220</v>
      </c>
      <c r="G183" s="241"/>
      <c r="H183" s="244">
        <v>277.13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128</v>
      </c>
      <c r="AU183" s="250" t="s">
        <v>84</v>
      </c>
      <c r="AV183" s="14" t="s">
        <v>84</v>
      </c>
      <c r="AW183" s="14" t="s">
        <v>32</v>
      </c>
      <c r="AX183" s="14" t="s">
        <v>74</v>
      </c>
      <c r="AY183" s="250" t="s">
        <v>119</v>
      </c>
    </row>
    <row r="184" s="13" customFormat="1">
      <c r="A184" s="13"/>
      <c r="B184" s="229"/>
      <c r="C184" s="230"/>
      <c r="D184" s="231" t="s">
        <v>128</v>
      </c>
      <c r="E184" s="232" t="s">
        <v>1</v>
      </c>
      <c r="F184" s="233" t="s">
        <v>227</v>
      </c>
      <c r="G184" s="230"/>
      <c r="H184" s="232" t="s">
        <v>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128</v>
      </c>
      <c r="AU184" s="239" t="s">
        <v>84</v>
      </c>
      <c r="AV184" s="13" t="s">
        <v>82</v>
      </c>
      <c r="AW184" s="13" t="s">
        <v>32</v>
      </c>
      <c r="AX184" s="13" t="s">
        <v>74</v>
      </c>
      <c r="AY184" s="239" t="s">
        <v>119</v>
      </c>
    </row>
    <row r="185" s="13" customFormat="1">
      <c r="A185" s="13"/>
      <c r="B185" s="229"/>
      <c r="C185" s="230"/>
      <c r="D185" s="231" t="s">
        <v>128</v>
      </c>
      <c r="E185" s="232" t="s">
        <v>1</v>
      </c>
      <c r="F185" s="233" t="s">
        <v>228</v>
      </c>
      <c r="G185" s="230"/>
      <c r="H185" s="232" t="s">
        <v>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128</v>
      </c>
      <c r="AU185" s="239" t="s">
        <v>84</v>
      </c>
      <c r="AV185" s="13" t="s">
        <v>82</v>
      </c>
      <c r="AW185" s="13" t="s">
        <v>32</v>
      </c>
      <c r="AX185" s="13" t="s">
        <v>74</v>
      </c>
      <c r="AY185" s="239" t="s">
        <v>119</v>
      </c>
    </row>
    <row r="186" s="14" customFormat="1">
      <c r="A186" s="14"/>
      <c r="B186" s="240"/>
      <c r="C186" s="241"/>
      <c r="D186" s="231" t="s">
        <v>128</v>
      </c>
      <c r="E186" s="242" t="s">
        <v>1</v>
      </c>
      <c r="F186" s="243" t="s">
        <v>229</v>
      </c>
      <c r="G186" s="241"/>
      <c r="H186" s="244">
        <v>107.87000000000001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128</v>
      </c>
      <c r="AU186" s="250" t="s">
        <v>84</v>
      </c>
      <c r="AV186" s="14" t="s">
        <v>84</v>
      </c>
      <c r="AW186" s="14" t="s">
        <v>32</v>
      </c>
      <c r="AX186" s="14" t="s">
        <v>74</v>
      </c>
      <c r="AY186" s="250" t="s">
        <v>119</v>
      </c>
    </row>
    <row r="187" s="15" customFormat="1">
      <c r="A187" s="15"/>
      <c r="B187" s="251"/>
      <c r="C187" s="252"/>
      <c r="D187" s="231" t="s">
        <v>128</v>
      </c>
      <c r="E187" s="253" t="s">
        <v>1</v>
      </c>
      <c r="F187" s="254" t="s">
        <v>166</v>
      </c>
      <c r="G187" s="252"/>
      <c r="H187" s="255">
        <v>1586.4200000000001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128</v>
      </c>
      <c r="AU187" s="261" t="s">
        <v>84</v>
      </c>
      <c r="AV187" s="15" t="s">
        <v>126</v>
      </c>
      <c r="AW187" s="15" t="s">
        <v>32</v>
      </c>
      <c r="AX187" s="15" t="s">
        <v>82</v>
      </c>
      <c r="AY187" s="261" t="s">
        <v>119</v>
      </c>
    </row>
    <row r="188" s="2" customFormat="1" ht="16.5" customHeight="1">
      <c r="A188" s="38"/>
      <c r="B188" s="39"/>
      <c r="C188" s="215" t="s">
        <v>230</v>
      </c>
      <c r="D188" s="215" t="s">
        <v>122</v>
      </c>
      <c r="E188" s="216" t="s">
        <v>231</v>
      </c>
      <c r="F188" s="217" t="s">
        <v>232</v>
      </c>
      <c r="G188" s="218" t="s">
        <v>125</v>
      </c>
      <c r="H188" s="219">
        <v>1646.23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0.00029999999999999997</v>
      </c>
      <c r="R188" s="225">
        <f>Q188*H188</f>
        <v>0.49386899999999995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162</v>
      </c>
      <c r="AT188" s="227" t="s">
        <v>122</v>
      </c>
      <c r="AU188" s="227" t="s">
        <v>84</v>
      </c>
      <c r="AY188" s="17" t="s">
        <v>119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82</v>
      </c>
      <c r="BK188" s="228">
        <f>ROUND(I188*H188,2)</f>
        <v>0</v>
      </c>
      <c r="BL188" s="17" t="s">
        <v>162</v>
      </c>
      <c r="BM188" s="227" t="s">
        <v>233</v>
      </c>
    </row>
    <row r="189" s="14" customFormat="1">
      <c r="A189" s="14"/>
      <c r="B189" s="240"/>
      <c r="C189" s="241"/>
      <c r="D189" s="231" t="s">
        <v>128</v>
      </c>
      <c r="E189" s="242" t="s">
        <v>1</v>
      </c>
      <c r="F189" s="243" t="s">
        <v>234</v>
      </c>
      <c r="G189" s="241"/>
      <c r="H189" s="244">
        <v>1646.23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128</v>
      </c>
      <c r="AU189" s="250" t="s">
        <v>84</v>
      </c>
      <c r="AV189" s="14" t="s">
        <v>84</v>
      </c>
      <c r="AW189" s="14" t="s">
        <v>32</v>
      </c>
      <c r="AX189" s="14" t="s">
        <v>82</v>
      </c>
      <c r="AY189" s="250" t="s">
        <v>119</v>
      </c>
    </row>
    <row r="190" s="2" customFormat="1" ht="37.8" customHeight="1">
      <c r="A190" s="38"/>
      <c r="B190" s="39"/>
      <c r="C190" s="262" t="s">
        <v>235</v>
      </c>
      <c r="D190" s="262" t="s">
        <v>236</v>
      </c>
      <c r="E190" s="263" t="s">
        <v>237</v>
      </c>
      <c r="F190" s="264" t="s">
        <v>238</v>
      </c>
      <c r="G190" s="265" t="s">
        <v>125</v>
      </c>
      <c r="H190" s="266">
        <v>1810.8530000000001</v>
      </c>
      <c r="I190" s="267"/>
      <c r="J190" s="268">
        <f>ROUND(I190*H190,2)</f>
        <v>0</v>
      </c>
      <c r="K190" s="269"/>
      <c r="L190" s="270"/>
      <c r="M190" s="271" t="s">
        <v>1</v>
      </c>
      <c r="N190" s="272" t="s">
        <v>39</v>
      </c>
      <c r="O190" s="91"/>
      <c r="P190" s="225">
        <f>O190*H190</f>
        <v>0</v>
      </c>
      <c r="Q190" s="225">
        <v>0.0025999999999999999</v>
      </c>
      <c r="R190" s="225">
        <f>Q190*H190</f>
        <v>4.7082177999999999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239</v>
      </c>
      <c r="AT190" s="227" t="s">
        <v>236</v>
      </c>
      <c r="AU190" s="227" t="s">
        <v>84</v>
      </c>
      <c r="AY190" s="17" t="s">
        <v>119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82</v>
      </c>
      <c r="BK190" s="228">
        <f>ROUND(I190*H190,2)</f>
        <v>0</v>
      </c>
      <c r="BL190" s="17" t="s">
        <v>162</v>
      </c>
      <c r="BM190" s="227" t="s">
        <v>240</v>
      </c>
    </row>
    <row r="191" s="14" customFormat="1">
      <c r="A191" s="14"/>
      <c r="B191" s="240"/>
      <c r="C191" s="241"/>
      <c r="D191" s="231" t="s">
        <v>128</v>
      </c>
      <c r="E191" s="241"/>
      <c r="F191" s="243" t="s">
        <v>241</v>
      </c>
      <c r="G191" s="241"/>
      <c r="H191" s="244">
        <v>1810.8530000000001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128</v>
      </c>
      <c r="AU191" s="250" t="s">
        <v>84</v>
      </c>
      <c r="AV191" s="14" t="s">
        <v>84</v>
      </c>
      <c r="AW191" s="14" t="s">
        <v>4</v>
      </c>
      <c r="AX191" s="14" t="s">
        <v>82</v>
      </c>
      <c r="AY191" s="250" t="s">
        <v>119</v>
      </c>
    </row>
    <row r="192" s="2" customFormat="1" ht="24.15" customHeight="1">
      <c r="A192" s="38"/>
      <c r="B192" s="39"/>
      <c r="C192" s="215" t="s">
        <v>7</v>
      </c>
      <c r="D192" s="215" t="s">
        <v>122</v>
      </c>
      <c r="E192" s="216" t="s">
        <v>242</v>
      </c>
      <c r="F192" s="217" t="s">
        <v>243</v>
      </c>
      <c r="G192" s="218" t="s">
        <v>161</v>
      </c>
      <c r="H192" s="219">
        <v>200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39</v>
      </c>
      <c r="O192" s="91"/>
      <c r="P192" s="225">
        <f>O192*H192</f>
        <v>0</v>
      </c>
      <c r="Q192" s="225">
        <v>2.464E-06</v>
      </c>
      <c r="R192" s="225">
        <f>Q192*H192</f>
        <v>0.00049280000000000005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162</v>
      </c>
      <c r="AT192" s="227" t="s">
        <v>122</v>
      </c>
      <c r="AU192" s="227" t="s">
        <v>84</v>
      </c>
      <c r="AY192" s="17" t="s">
        <v>119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82</v>
      </c>
      <c r="BK192" s="228">
        <f>ROUND(I192*H192,2)</f>
        <v>0</v>
      </c>
      <c r="BL192" s="17" t="s">
        <v>162</v>
      </c>
      <c r="BM192" s="227" t="s">
        <v>244</v>
      </c>
    </row>
    <row r="193" s="2" customFormat="1" ht="16.5" customHeight="1">
      <c r="A193" s="38"/>
      <c r="B193" s="39"/>
      <c r="C193" s="262" t="s">
        <v>245</v>
      </c>
      <c r="D193" s="262" t="s">
        <v>236</v>
      </c>
      <c r="E193" s="263" t="s">
        <v>246</v>
      </c>
      <c r="F193" s="264" t="s">
        <v>247</v>
      </c>
      <c r="G193" s="265" t="s">
        <v>161</v>
      </c>
      <c r="H193" s="266">
        <v>220</v>
      </c>
      <c r="I193" s="267"/>
      <c r="J193" s="268">
        <f>ROUND(I193*H193,2)</f>
        <v>0</v>
      </c>
      <c r="K193" s="269"/>
      <c r="L193" s="270"/>
      <c r="M193" s="271" t="s">
        <v>1</v>
      </c>
      <c r="N193" s="272" t="s">
        <v>39</v>
      </c>
      <c r="O193" s="91"/>
      <c r="P193" s="225">
        <f>O193*H193</f>
        <v>0</v>
      </c>
      <c r="Q193" s="225">
        <v>1.0000000000000001E-05</v>
      </c>
      <c r="R193" s="225">
        <f>Q193*H193</f>
        <v>0.0022000000000000001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239</v>
      </c>
      <c r="AT193" s="227" t="s">
        <v>236</v>
      </c>
      <c r="AU193" s="227" t="s">
        <v>84</v>
      </c>
      <c r="AY193" s="17" t="s">
        <v>119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82</v>
      </c>
      <c r="BK193" s="228">
        <f>ROUND(I193*H193,2)</f>
        <v>0</v>
      </c>
      <c r="BL193" s="17" t="s">
        <v>162</v>
      </c>
      <c r="BM193" s="227" t="s">
        <v>248</v>
      </c>
    </row>
    <row r="194" s="14" customFormat="1">
      <c r="A194" s="14"/>
      <c r="B194" s="240"/>
      <c r="C194" s="241"/>
      <c r="D194" s="231" t="s">
        <v>128</v>
      </c>
      <c r="E194" s="241"/>
      <c r="F194" s="243" t="s">
        <v>249</v>
      </c>
      <c r="G194" s="241"/>
      <c r="H194" s="244">
        <v>220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128</v>
      </c>
      <c r="AU194" s="250" t="s">
        <v>84</v>
      </c>
      <c r="AV194" s="14" t="s">
        <v>84</v>
      </c>
      <c r="AW194" s="14" t="s">
        <v>4</v>
      </c>
      <c r="AX194" s="14" t="s">
        <v>82</v>
      </c>
      <c r="AY194" s="250" t="s">
        <v>119</v>
      </c>
    </row>
    <row r="195" s="2" customFormat="1" ht="24.15" customHeight="1">
      <c r="A195" s="38"/>
      <c r="B195" s="39"/>
      <c r="C195" s="215" t="s">
        <v>250</v>
      </c>
      <c r="D195" s="215" t="s">
        <v>122</v>
      </c>
      <c r="E195" s="216" t="s">
        <v>251</v>
      </c>
      <c r="F195" s="217" t="s">
        <v>252</v>
      </c>
      <c r="G195" s="218" t="s">
        <v>161</v>
      </c>
      <c r="H195" s="219">
        <v>537.60000000000002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39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0.0030000000000000001</v>
      </c>
      <c r="T195" s="226">
        <f>S195*H195</f>
        <v>1.6128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162</v>
      </c>
      <c r="AT195" s="227" t="s">
        <v>122</v>
      </c>
      <c r="AU195" s="227" t="s">
        <v>84</v>
      </c>
      <c r="AY195" s="17" t="s">
        <v>119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82</v>
      </c>
      <c r="BK195" s="228">
        <f>ROUND(I195*H195,2)</f>
        <v>0</v>
      </c>
      <c r="BL195" s="17" t="s">
        <v>162</v>
      </c>
      <c r="BM195" s="227" t="s">
        <v>253</v>
      </c>
    </row>
    <row r="196" s="13" customFormat="1">
      <c r="A196" s="13"/>
      <c r="B196" s="229"/>
      <c r="C196" s="230"/>
      <c r="D196" s="231" t="s">
        <v>128</v>
      </c>
      <c r="E196" s="232" t="s">
        <v>1</v>
      </c>
      <c r="F196" s="233" t="s">
        <v>254</v>
      </c>
      <c r="G196" s="230"/>
      <c r="H196" s="232" t="s">
        <v>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128</v>
      </c>
      <c r="AU196" s="239" t="s">
        <v>84</v>
      </c>
      <c r="AV196" s="13" t="s">
        <v>82</v>
      </c>
      <c r="AW196" s="13" t="s">
        <v>32</v>
      </c>
      <c r="AX196" s="13" t="s">
        <v>74</v>
      </c>
      <c r="AY196" s="239" t="s">
        <v>119</v>
      </c>
    </row>
    <row r="197" s="14" customFormat="1">
      <c r="A197" s="14"/>
      <c r="B197" s="240"/>
      <c r="C197" s="241"/>
      <c r="D197" s="231" t="s">
        <v>128</v>
      </c>
      <c r="E197" s="242" t="s">
        <v>1</v>
      </c>
      <c r="F197" s="243" t="s">
        <v>255</v>
      </c>
      <c r="G197" s="241"/>
      <c r="H197" s="244">
        <v>67.200000000000003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128</v>
      </c>
      <c r="AU197" s="250" t="s">
        <v>84</v>
      </c>
      <c r="AV197" s="14" t="s">
        <v>84</v>
      </c>
      <c r="AW197" s="14" t="s">
        <v>32</v>
      </c>
      <c r="AX197" s="14" t="s">
        <v>74</v>
      </c>
      <c r="AY197" s="250" t="s">
        <v>119</v>
      </c>
    </row>
    <row r="198" s="13" customFormat="1">
      <c r="A198" s="13"/>
      <c r="B198" s="229"/>
      <c r="C198" s="230"/>
      <c r="D198" s="231" t="s">
        <v>128</v>
      </c>
      <c r="E198" s="232" t="s">
        <v>1</v>
      </c>
      <c r="F198" s="233" t="s">
        <v>256</v>
      </c>
      <c r="G198" s="230"/>
      <c r="H198" s="232" t="s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128</v>
      </c>
      <c r="AU198" s="239" t="s">
        <v>84</v>
      </c>
      <c r="AV198" s="13" t="s">
        <v>82</v>
      </c>
      <c r="AW198" s="13" t="s">
        <v>32</v>
      </c>
      <c r="AX198" s="13" t="s">
        <v>74</v>
      </c>
      <c r="AY198" s="239" t="s">
        <v>119</v>
      </c>
    </row>
    <row r="199" s="14" customFormat="1">
      <c r="A199" s="14"/>
      <c r="B199" s="240"/>
      <c r="C199" s="241"/>
      <c r="D199" s="231" t="s">
        <v>128</v>
      </c>
      <c r="E199" s="242" t="s">
        <v>1</v>
      </c>
      <c r="F199" s="243" t="s">
        <v>255</v>
      </c>
      <c r="G199" s="241"/>
      <c r="H199" s="244">
        <v>67.200000000000003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128</v>
      </c>
      <c r="AU199" s="250" t="s">
        <v>84</v>
      </c>
      <c r="AV199" s="14" t="s">
        <v>84</v>
      </c>
      <c r="AW199" s="14" t="s">
        <v>32</v>
      </c>
      <c r="AX199" s="14" t="s">
        <v>74</v>
      </c>
      <c r="AY199" s="250" t="s">
        <v>119</v>
      </c>
    </row>
    <row r="200" s="13" customFormat="1">
      <c r="A200" s="13"/>
      <c r="B200" s="229"/>
      <c r="C200" s="230"/>
      <c r="D200" s="231" t="s">
        <v>128</v>
      </c>
      <c r="E200" s="232" t="s">
        <v>1</v>
      </c>
      <c r="F200" s="233" t="s">
        <v>215</v>
      </c>
      <c r="G200" s="230"/>
      <c r="H200" s="232" t="s">
        <v>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128</v>
      </c>
      <c r="AU200" s="239" t="s">
        <v>84</v>
      </c>
      <c r="AV200" s="13" t="s">
        <v>82</v>
      </c>
      <c r="AW200" s="13" t="s">
        <v>32</v>
      </c>
      <c r="AX200" s="13" t="s">
        <v>74</v>
      </c>
      <c r="AY200" s="239" t="s">
        <v>119</v>
      </c>
    </row>
    <row r="201" s="13" customFormat="1">
      <c r="A201" s="13"/>
      <c r="B201" s="229"/>
      <c r="C201" s="230"/>
      <c r="D201" s="231" t="s">
        <v>128</v>
      </c>
      <c r="E201" s="232" t="s">
        <v>1</v>
      </c>
      <c r="F201" s="233" t="s">
        <v>257</v>
      </c>
      <c r="G201" s="230"/>
      <c r="H201" s="232" t="s">
        <v>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128</v>
      </c>
      <c r="AU201" s="239" t="s">
        <v>84</v>
      </c>
      <c r="AV201" s="13" t="s">
        <v>82</v>
      </c>
      <c r="AW201" s="13" t="s">
        <v>32</v>
      </c>
      <c r="AX201" s="13" t="s">
        <v>74</v>
      </c>
      <c r="AY201" s="239" t="s">
        <v>119</v>
      </c>
    </row>
    <row r="202" s="14" customFormat="1">
      <c r="A202" s="14"/>
      <c r="B202" s="240"/>
      <c r="C202" s="241"/>
      <c r="D202" s="231" t="s">
        <v>128</v>
      </c>
      <c r="E202" s="242" t="s">
        <v>1</v>
      </c>
      <c r="F202" s="243" t="s">
        <v>255</v>
      </c>
      <c r="G202" s="241"/>
      <c r="H202" s="244">
        <v>67.200000000000003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128</v>
      </c>
      <c r="AU202" s="250" t="s">
        <v>84</v>
      </c>
      <c r="AV202" s="14" t="s">
        <v>84</v>
      </c>
      <c r="AW202" s="14" t="s">
        <v>32</v>
      </c>
      <c r="AX202" s="14" t="s">
        <v>74</v>
      </c>
      <c r="AY202" s="250" t="s">
        <v>119</v>
      </c>
    </row>
    <row r="203" s="13" customFormat="1">
      <c r="A203" s="13"/>
      <c r="B203" s="229"/>
      <c r="C203" s="230"/>
      <c r="D203" s="231" t="s">
        <v>128</v>
      </c>
      <c r="E203" s="232" t="s">
        <v>1</v>
      </c>
      <c r="F203" s="233" t="s">
        <v>218</v>
      </c>
      <c r="G203" s="230"/>
      <c r="H203" s="232" t="s">
        <v>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128</v>
      </c>
      <c r="AU203" s="239" t="s">
        <v>84</v>
      </c>
      <c r="AV203" s="13" t="s">
        <v>82</v>
      </c>
      <c r="AW203" s="13" t="s">
        <v>32</v>
      </c>
      <c r="AX203" s="13" t="s">
        <v>74</v>
      </c>
      <c r="AY203" s="239" t="s">
        <v>119</v>
      </c>
    </row>
    <row r="204" s="13" customFormat="1">
      <c r="A204" s="13"/>
      <c r="B204" s="229"/>
      <c r="C204" s="230"/>
      <c r="D204" s="231" t="s">
        <v>128</v>
      </c>
      <c r="E204" s="232" t="s">
        <v>1</v>
      </c>
      <c r="F204" s="233" t="s">
        <v>258</v>
      </c>
      <c r="G204" s="230"/>
      <c r="H204" s="232" t="s">
        <v>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128</v>
      </c>
      <c r="AU204" s="239" t="s">
        <v>84</v>
      </c>
      <c r="AV204" s="13" t="s">
        <v>82</v>
      </c>
      <c r="AW204" s="13" t="s">
        <v>32</v>
      </c>
      <c r="AX204" s="13" t="s">
        <v>74</v>
      </c>
      <c r="AY204" s="239" t="s">
        <v>119</v>
      </c>
    </row>
    <row r="205" s="14" customFormat="1">
      <c r="A205" s="14"/>
      <c r="B205" s="240"/>
      <c r="C205" s="241"/>
      <c r="D205" s="231" t="s">
        <v>128</v>
      </c>
      <c r="E205" s="242" t="s">
        <v>1</v>
      </c>
      <c r="F205" s="243" t="s">
        <v>259</v>
      </c>
      <c r="G205" s="241"/>
      <c r="H205" s="244">
        <v>100.80000000000001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128</v>
      </c>
      <c r="AU205" s="250" t="s">
        <v>84</v>
      </c>
      <c r="AV205" s="14" t="s">
        <v>84</v>
      </c>
      <c r="AW205" s="14" t="s">
        <v>32</v>
      </c>
      <c r="AX205" s="14" t="s">
        <v>74</v>
      </c>
      <c r="AY205" s="250" t="s">
        <v>119</v>
      </c>
    </row>
    <row r="206" s="13" customFormat="1">
      <c r="A206" s="13"/>
      <c r="B206" s="229"/>
      <c r="C206" s="230"/>
      <c r="D206" s="231" t="s">
        <v>128</v>
      </c>
      <c r="E206" s="232" t="s">
        <v>1</v>
      </c>
      <c r="F206" s="233" t="s">
        <v>221</v>
      </c>
      <c r="G206" s="230"/>
      <c r="H206" s="232" t="s">
        <v>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128</v>
      </c>
      <c r="AU206" s="239" t="s">
        <v>84</v>
      </c>
      <c r="AV206" s="13" t="s">
        <v>82</v>
      </c>
      <c r="AW206" s="13" t="s">
        <v>32</v>
      </c>
      <c r="AX206" s="13" t="s">
        <v>74</v>
      </c>
      <c r="AY206" s="239" t="s">
        <v>119</v>
      </c>
    </row>
    <row r="207" s="13" customFormat="1">
      <c r="A207" s="13"/>
      <c r="B207" s="229"/>
      <c r="C207" s="230"/>
      <c r="D207" s="231" t="s">
        <v>128</v>
      </c>
      <c r="E207" s="232" t="s">
        <v>1</v>
      </c>
      <c r="F207" s="233" t="s">
        <v>260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128</v>
      </c>
      <c r="AU207" s="239" t="s">
        <v>84</v>
      </c>
      <c r="AV207" s="13" t="s">
        <v>82</v>
      </c>
      <c r="AW207" s="13" t="s">
        <v>32</v>
      </c>
      <c r="AX207" s="13" t="s">
        <v>74</v>
      </c>
      <c r="AY207" s="239" t="s">
        <v>119</v>
      </c>
    </row>
    <row r="208" s="14" customFormat="1">
      <c r="A208" s="14"/>
      <c r="B208" s="240"/>
      <c r="C208" s="241"/>
      <c r="D208" s="231" t="s">
        <v>128</v>
      </c>
      <c r="E208" s="242" t="s">
        <v>1</v>
      </c>
      <c r="F208" s="243" t="s">
        <v>259</v>
      </c>
      <c r="G208" s="241"/>
      <c r="H208" s="244">
        <v>100.80000000000001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128</v>
      </c>
      <c r="AU208" s="250" t="s">
        <v>84</v>
      </c>
      <c r="AV208" s="14" t="s">
        <v>84</v>
      </c>
      <c r="AW208" s="14" t="s">
        <v>32</v>
      </c>
      <c r="AX208" s="14" t="s">
        <v>74</v>
      </c>
      <c r="AY208" s="250" t="s">
        <v>119</v>
      </c>
    </row>
    <row r="209" s="13" customFormat="1">
      <c r="A209" s="13"/>
      <c r="B209" s="229"/>
      <c r="C209" s="230"/>
      <c r="D209" s="231" t="s">
        <v>128</v>
      </c>
      <c r="E209" s="232" t="s">
        <v>1</v>
      </c>
      <c r="F209" s="233" t="s">
        <v>223</v>
      </c>
      <c r="G209" s="230"/>
      <c r="H209" s="232" t="s">
        <v>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128</v>
      </c>
      <c r="AU209" s="239" t="s">
        <v>84</v>
      </c>
      <c r="AV209" s="13" t="s">
        <v>82</v>
      </c>
      <c r="AW209" s="13" t="s">
        <v>32</v>
      </c>
      <c r="AX209" s="13" t="s">
        <v>74</v>
      </c>
      <c r="AY209" s="239" t="s">
        <v>119</v>
      </c>
    </row>
    <row r="210" s="13" customFormat="1">
      <c r="A210" s="13"/>
      <c r="B210" s="229"/>
      <c r="C210" s="230"/>
      <c r="D210" s="231" t="s">
        <v>128</v>
      </c>
      <c r="E210" s="232" t="s">
        <v>1</v>
      </c>
      <c r="F210" s="233" t="s">
        <v>261</v>
      </c>
      <c r="G210" s="230"/>
      <c r="H210" s="232" t="s">
        <v>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128</v>
      </c>
      <c r="AU210" s="239" t="s">
        <v>84</v>
      </c>
      <c r="AV210" s="13" t="s">
        <v>82</v>
      </c>
      <c r="AW210" s="13" t="s">
        <v>32</v>
      </c>
      <c r="AX210" s="13" t="s">
        <v>74</v>
      </c>
      <c r="AY210" s="239" t="s">
        <v>119</v>
      </c>
    </row>
    <row r="211" s="14" customFormat="1">
      <c r="A211" s="14"/>
      <c r="B211" s="240"/>
      <c r="C211" s="241"/>
      <c r="D211" s="231" t="s">
        <v>128</v>
      </c>
      <c r="E211" s="242" t="s">
        <v>1</v>
      </c>
      <c r="F211" s="243" t="s">
        <v>259</v>
      </c>
      <c r="G211" s="241"/>
      <c r="H211" s="244">
        <v>100.80000000000001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128</v>
      </c>
      <c r="AU211" s="250" t="s">
        <v>84</v>
      </c>
      <c r="AV211" s="14" t="s">
        <v>84</v>
      </c>
      <c r="AW211" s="14" t="s">
        <v>32</v>
      </c>
      <c r="AX211" s="14" t="s">
        <v>74</v>
      </c>
      <c r="AY211" s="250" t="s">
        <v>119</v>
      </c>
    </row>
    <row r="212" s="13" customFormat="1">
      <c r="A212" s="13"/>
      <c r="B212" s="229"/>
      <c r="C212" s="230"/>
      <c r="D212" s="231" t="s">
        <v>128</v>
      </c>
      <c r="E212" s="232" t="s">
        <v>1</v>
      </c>
      <c r="F212" s="233" t="s">
        <v>225</v>
      </c>
      <c r="G212" s="230"/>
      <c r="H212" s="232" t="s">
        <v>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128</v>
      </c>
      <c r="AU212" s="239" t="s">
        <v>84</v>
      </c>
      <c r="AV212" s="13" t="s">
        <v>82</v>
      </c>
      <c r="AW212" s="13" t="s">
        <v>32</v>
      </c>
      <c r="AX212" s="13" t="s">
        <v>74</v>
      </c>
      <c r="AY212" s="239" t="s">
        <v>119</v>
      </c>
    </row>
    <row r="213" s="13" customFormat="1">
      <c r="A213" s="13"/>
      <c r="B213" s="229"/>
      <c r="C213" s="230"/>
      <c r="D213" s="231" t="s">
        <v>128</v>
      </c>
      <c r="E213" s="232" t="s">
        <v>1</v>
      </c>
      <c r="F213" s="233" t="s">
        <v>262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128</v>
      </c>
      <c r="AU213" s="239" t="s">
        <v>84</v>
      </c>
      <c r="AV213" s="13" t="s">
        <v>82</v>
      </c>
      <c r="AW213" s="13" t="s">
        <v>32</v>
      </c>
      <c r="AX213" s="13" t="s">
        <v>74</v>
      </c>
      <c r="AY213" s="239" t="s">
        <v>119</v>
      </c>
    </row>
    <row r="214" s="14" customFormat="1">
      <c r="A214" s="14"/>
      <c r="B214" s="240"/>
      <c r="C214" s="241"/>
      <c r="D214" s="231" t="s">
        <v>128</v>
      </c>
      <c r="E214" s="242" t="s">
        <v>1</v>
      </c>
      <c r="F214" s="243" t="s">
        <v>263</v>
      </c>
      <c r="G214" s="241"/>
      <c r="H214" s="244">
        <v>33.600000000000001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128</v>
      </c>
      <c r="AU214" s="250" t="s">
        <v>84</v>
      </c>
      <c r="AV214" s="14" t="s">
        <v>84</v>
      </c>
      <c r="AW214" s="14" t="s">
        <v>32</v>
      </c>
      <c r="AX214" s="14" t="s">
        <v>74</v>
      </c>
      <c r="AY214" s="250" t="s">
        <v>119</v>
      </c>
    </row>
    <row r="215" s="15" customFormat="1">
      <c r="A215" s="15"/>
      <c r="B215" s="251"/>
      <c r="C215" s="252"/>
      <c r="D215" s="231" t="s">
        <v>128</v>
      </c>
      <c r="E215" s="253" t="s">
        <v>1</v>
      </c>
      <c r="F215" s="254" t="s">
        <v>166</v>
      </c>
      <c r="G215" s="252"/>
      <c r="H215" s="255">
        <v>537.60000000000002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1" t="s">
        <v>128</v>
      </c>
      <c r="AU215" s="261" t="s">
        <v>84</v>
      </c>
      <c r="AV215" s="15" t="s">
        <v>126</v>
      </c>
      <c r="AW215" s="15" t="s">
        <v>32</v>
      </c>
      <c r="AX215" s="15" t="s">
        <v>82</v>
      </c>
      <c r="AY215" s="261" t="s">
        <v>119</v>
      </c>
    </row>
    <row r="216" s="2" customFormat="1" ht="21.75" customHeight="1">
      <c r="A216" s="38"/>
      <c r="B216" s="39"/>
      <c r="C216" s="215" t="s">
        <v>264</v>
      </c>
      <c r="D216" s="215" t="s">
        <v>122</v>
      </c>
      <c r="E216" s="216" t="s">
        <v>265</v>
      </c>
      <c r="F216" s="217" t="s">
        <v>266</v>
      </c>
      <c r="G216" s="218" t="s">
        <v>161</v>
      </c>
      <c r="H216" s="219">
        <v>268.80000000000001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39</v>
      </c>
      <c r="O216" s="91"/>
      <c r="P216" s="225">
        <f>O216*H216</f>
        <v>0</v>
      </c>
      <c r="Q216" s="225">
        <v>0.00012</v>
      </c>
      <c r="R216" s="225">
        <f>Q216*H216</f>
        <v>0.032256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162</v>
      </c>
      <c r="AT216" s="227" t="s">
        <v>122</v>
      </c>
      <c r="AU216" s="227" t="s">
        <v>84</v>
      </c>
      <c r="AY216" s="17" t="s">
        <v>119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82</v>
      </c>
      <c r="BK216" s="228">
        <f>ROUND(I216*H216,2)</f>
        <v>0</v>
      </c>
      <c r="BL216" s="17" t="s">
        <v>162</v>
      </c>
      <c r="BM216" s="227" t="s">
        <v>267</v>
      </c>
    </row>
    <row r="217" s="14" customFormat="1">
      <c r="A217" s="14"/>
      <c r="B217" s="240"/>
      <c r="C217" s="241"/>
      <c r="D217" s="231" t="s">
        <v>128</v>
      </c>
      <c r="E217" s="242" t="s">
        <v>1</v>
      </c>
      <c r="F217" s="243" t="s">
        <v>268</v>
      </c>
      <c r="G217" s="241"/>
      <c r="H217" s="244">
        <v>268.80000000000001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128</v>
      </c>
      <c r="AU217" s="250" t="s">
        <v>84</v>
      </c>
      <c r="AV217" s="14" t="s">
        <v>84</v>
      </c>
      <c r="AW217" s="14" t="s">
        <v>32</v>
      </c>
      <c r="AX217" s="14" t="s">
        <v>82</v>
      </c>
      <c r="AY217" s="250" t="s">
        <v>119</v>
      </c>
    </row>
    <row r="218" s="2" customFormat="1" ht="24.15" customHeight="1">
      <c r="A218" s="38"/>
      <c r="B218" s="39"/>
      <c r="C218" s="215" t="s">
        <v>269</v>
      </c>
      <c r="D218" s="215" t="s">
        <v>122</v>
      </c>
      <c r="E218" s="216" t="s">
        <v>270</v>
      </c>
      <c r="F218" s="217" t="s">
        <v>271</v>
      </c>
      <c r="G218" s="218" t="s">
        <v>161</v>
      </c>
      <c r="H218" s="219">
        <v>268.80000000000001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39</v>
      </c>
      <c r="O218" s="91"/>
      <c r="P218" s="225">
        <f>O218*H218</f>
        <v>0</v>
      </c>
      <c r="Q218" s="225">
        <v>8.0000000000000007E-05</v>
      </c>
      <c r="R218" s="225">
        <f>Q218*H218</f>
        <v>0.021504000000000002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162</v>
      </c>
      <c r="AT218" s="227" t="s">
        <v>122</v>
      </c>
      <c r="AU218" s="227" t="s">
        <v>84</v>
      </c>
      <c r="AY218" s="17" t="s">
        <v>119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82</v>
      </c>
      <c r="BK218" s="228">
        <f>ROUND(I218*H218,2)</f>
        <v>0</v>
      </c>
      <c r="BL218" s="17" t="s">
        <v>162</v>
      </c>
      <c r="BM218" s="227" t="s">
        <v>272</v>
      </c>
    </row>
    <row r="219" s="2" customFormat="1" ht="37.8" customHeight="1">
      <c r="A219" s="38"/>
      <c r="B219" s="39"/>
      <c r="C219" s="262" t="s">
        <v>273</v>
      </c>
      <c r="D219" s="262" t="s">
        <v>236</v>
      </c>
      <c r="E219" s="263" t="s">
        <v>237</v>
      </c>
      <c r="F219" s="264" t="s">
        <v>238</v>
      </c>
      <c r="G219" s="265" t="s">
        <v>125</v>
      </c>
      <c r="H219" s="266">
        <v>130.09899999999999</v>
      </c>
      <c r="I219" s="267"/>
      <c r="J219" s="268">
        <f>ROUND(I219*H219,2)</f>
        <v>0</v>
      </c>
      <c r="K219" s="269"/>
      <c r="L219" s="270"/>
      <c r="M219" s="271" t="s">
        <v>1</v>
      </c>
      <c r="N219" s="272" t="s">
        <v>39</v>
      </c>
      <c r="O219" s="91"/>
      <c r="P219" s="225">
        <f>O219*H219</f>
        <v>0</v>
      </c>
      <c r="Q219" s="225">
        <v>0.0025999999999999999</v>
      </c>
      <c r="R219" s="225">
        <f>Q219*H219</f>
        <v>0.33825739999999993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239</v>
      </c>
      <c r="AT219" s="227" t="s">
        <v>236</v>
      </c>
      <c r="AU219" s="227" t="s">
        <v>84</v>
      </c>
      <c r="AY219" s="17" t="s">
        <v>119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82</v>
      </c>
      <c r="BK219" s="228">
        <f>ROUND(I219*H219,2)</f>
        <v>0</v>
      </c>
      <c r="BL219" s="17" t="s">
        <v>162</v>
      </c>
      <c r="BM219" s="227" t="s">
        <v>274</v>
      </c>
    </row>
    <row r="220" s="14" customFormat="1">
      <c r="A220" s="14"/>
      <c r="B220" s="240"/>
      <c r="C220" s="241"/>
      <c r="D220" s="231" t="s">
        <v>128</v>
      </c>
      <c r="E220" s="242" t="s">
        <v>1</v>
      </c>
      <c r="F220" s="243" t="s">
        <v>204</v>
      </c>
      <c r="G220" s="241"/>
      <c r="H220" s="244">
        <v>118.27200000000001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128</v>
      </c>
      <c r="AU220" s="250" t="s">
        <v>84</v>
      </c>
      <c r="AV220" s="14" t="s">
        <v>84</v>
      </c>
      <c r="AW220" s="14" t="s">
        <v>32</v>
      </c>
      <c r="AX220" s="14" t="s">
        <v>82</v>
      </c>
      <c r="AY220" s="250" t="s">
        <v>119</v>
      </c>
    </row>
    <row r="221" s="14" customFormat="1">
      <c r="A221" s="14"/>
      <c r="B221" s="240"/>
      <c r="C221" s="241"/>
      <c r="D221" s="231" t="s">
        <v>128</v>
      </c>
      <c r="E221" s="241"/>
      <c r="F221" s="243" t="s">
        <v>275</v>
      </c>
      <c r="G221" s="241"/>
      <c r="H221" s="244">
        <v>130.09899999999999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128</v>
      </c>
      <c r="AU221" s="250" t="s">
        <v>84</v>
      </c>
      <c r="AV221" s="14" t="s">
        <v>84</v>
      </c>
      <c r="AW221" s="14" t="s">
        <v>4</v>
      </c>
      <c r="AX221" s="14" t="s">
        <v>82</v>
      </c>
      <c r="AY221" s="250" t="s">
        <v>119</v>
      </c>
    </row>
    <row r="222" s="2" customFormat="1" ht="21.75" customHeight="1">
      <c r="A222" s="38"/>
      <c r="B222" s="39"/>
      <c r="C222" s="215" t="s">
        <v>276</v>
      </c>
      <c r="D222" s="215" t="s">
        <v>122</v>
      </c>
      <c r="E222" s="216" t="s">
        <v>277</v>
      </c>
      <c r="F222" s="217" t="s">
        <v>278</v>
      </c>
      <c r="G222" s="218" t="s">
        <v>161</v>
      </c>
      <c r="H222" s="219">
        <v>1279.5999999999999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39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0.00029999999999999997</v>
      </c>
      <c r="T222" s="226">
        <f>S222*H222</f>
        <v>0.38387999999999994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162</v>
      </c>
      <c r="AT222" s="227" t="s">
        <v>122</v>
      </c>
      <c r="AU222" s="227" t="s">
        <v>84</v>
      </c>
      <c r="AY222" s="17" t="s">
        <v>119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82</v>
      </c>
      <c r="BK222" s="228">
        <f>ROUND(I222*H222,2)</f>
        <v>0</v>
      </c>
      <c r="BL222" s="17" t="s">
        <v>162</v>
      </c>
      <c r="BM222" s="227" t="s">
        <v>279</v>
      </c>
    </row>
    <row r="223" s="13" customFormat="1">
      <c r="A223" s="13"/>
      <c r="B223" s="229"/>
      <c r="C223" s="230"/>
      <c r="D223" s="231" t="s">
        <v>128</v>
      </c>
      <c r="E223" s="232" t="s">
        <v>1</v>
      </c>
      <c r="F223" s="233" t="s">
        <v>280</v>
      </c>
      <c r="G223" s="230"/>
      <c r="H223" s="232" t="s">
        <v>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128</v>
      </c>
      <c r="AU223" s="239" t="s">
        <v>84</v>
      </c>
      <c r="AV223" s="13" t="s">
        <v>82</v>
      </c>
      <c r="AW223" s="13" t="s">
        <v>32</v>
      </c>
      <c r="AX223" s="13" t="s">
        <v>74</v>
      </c>
      <c r="AY223" s="239" t="s">
        <v>119</v>
      </c>
    </row>
    <row r="224" s="14" customFormat="1">
      <c r="A224" s="14"/>
      <c r="B224" s="240"/>
      <c r="C224" s="241"/>
      <c r="D224" s="231" t="s">
        <v>128</v>
      </c>
      <c r="E224" s="242" t="s">
        <v>1</v>
      </c>
      <c r="F224" s="243" t="s">
        <v>281</v>
      </c>
      <c r="G224" s="241"/>
      <c r="H224" s="244">
        <v>113.8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128</v>
      </c>
      <c r="AU224" s="250" t="s">
        <v>84</v>
      </c>
      <c r="AV224" s="14" t="s">
        <v>84</v>
      </c>
      <c r="AW224" s="14" t="s">
        <v>32</v>
      </c>
      <c r="AX224" s="14" t="s">
        <v>74</v>
      </c>
      <c r="AY224" s="250" t="s">
        <v>119</v>
      </c>
    </row>
    <row r="225" s="14" customFormat="1">
      <c r="A225" s="14"/>
      <c r="B225" s="240"/>
      <c r="C225" s="241"/>
      <c r="D225" s="231" t="s">
        <v>128</v>
      </c>
      <c r="E225" s="242" t="s">
        <v>1</v>
      </c>
      <c r="F225" s="243" t="s">
        <v>282</v>
      </c>
      <c r="G225" s="241"/>
      <c r="H225" s="244">
        <v>19.399999999999999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128</v>
      </c>
      <c r="AU225" s="250" t="s">
        <v>84</v>
      </c>
      <c r="AV225" s="14" t="s">
        <v>84</v>
      </c>
      <c r="AW225" s="14" t="s">
        <v>32</v>
      </c>
      <c r="AX225" s="14" t="s">
        <v>74</v>
      </c>
      <c r="AY225" s="250" t="s">
        <v>119</v>
      </c>
    </row>
    <row r="226" s="14" customFormat="1">
      <c r="A226" s="14"/>
      <c r="B226" s="240"/>
      <c r="C226" s="241"/>
      <c r="D226" s="231" t="s">
        <v>128</v>
      </c>
      <c r="E226" s="242" t="s">
        <v>1</v>
      </c>
      <c r="F226" s="243" t="s">
        <v>283</v>
      </c>
      <c r="G226" s="241"/>
      <c r="H226" s="244">
        <v>-9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128</v>
      </c>
      <c r="AU226" s="250" t="s">
        <v>84</v>
      </c>
      <c r="AV226" s="14" t="s">
        <v>84</v>
      </c>
      <c r="AW226" s="14" t="s">
        <v>32</v>
      </c>
      <c r="AX226" s="14" t="s">
        <v>74</v>
      </c>
      <c r="AY226" s="250" t="s">
        <v>119</v>
      </c>
    </row>
    <row r="227" s="13" customFormat="1">
      <c r="A227" s="13"/>
      <c r="B227" s="229"/>
      <c r="C227" s="230"/>
      <c r="D227" s="231" t="s">
        <v>128</v>
      </c>
      <c r="E227" s="232" t="s">
        <v>1</v>
      </c>
      <c r="F227" s="233" t="s">
        <v>215</v>
      </c>
      <c r="G227" s="230"/>
      <c r="H227" s="232" t="s">
        <v>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128</v>
      </c>
      <c r="AU227" s="239" t="s">
        <v>84</v>
      </c>
      <c r="AV227" s="13" t="s">
        <v>82</v>
      </c>
      <c r="AW227" s="13" t="s">
        <v>32</v>
      </c>
      <c r="AX227" s="13" t="s">
        <v>74</v>
      </c>
      <c r="AY227" s="239" t="s">
        <v>119</v>
      </c>
    </row>
    <row r="228" s="13" customFormat="1">
      <c r="A228" s="13"/>
      <c r="B228" s="229"/>
      <c r="C228" s="230"/>
      <c r="D228" s="231" t="s">
        <v>128</v>
      </c>
      <c r="E228" s="232" t="s">
        <v>1</v>
      </c>
      <c r="F228" s="233" t="s">
        <v>216</v>
      </c>
      <c r="G228" s="230"/>
      <c r="H228" s="232" t="s">
        <v>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128</v>
      </c>
      <c r="AU228" s="239" t="s">
        <v>84</v>
      </c>
      <c r="AV228" s="13" t="s">
        <v>82</v>
      </c>
      <c r="AW228" s="13" t="s">
        <v>32</v>
      </c>
      <c r="AX228" s="13" t="s">
        <v>74</v>
      </c>
      <c r="AY228" s="239" t="s">
        <v>119</v>
      </c>
    </row>
    <row r="229" s="14" customFormat="1">
      <c r="A229" s="14"/>
      <c r="B229" s="240"/>
      <c r="C229" s="241"/>
      <c r="D229" s="231" t="s">
        <v>128</v>
      </c>
      <c r="E229" s="242" t="s">
        <v>1</v>
      </c>
      <c r="F229" s="243" t="s">
        <v>284</v>
      </c>
      <c r="G229" s="241"/>
      <c r="H229" s="244">
        <v>64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128</v>
      </c>
      <c r="AU229" s="250" t="s">
        <v>84</v>
      </c>
      <c r="AV229" s="14" t="s">
        <v>84</v>
      </c>
      <c r="AW229" s="14" t="s">
        <v>32</v>
      </c>
      <c r="AX229" s="14" t="s">
        <v>74</v>
      </c>
      <c r="AY229" s="250" t="s">
        <v>119</v>
      </c>
    </row>
    <row r="230" s="14" customFormat="1">
      <c r="A230" s="14"/>
      <c r="B230" s="240"/>
      <c r="C230" s="241"/>
      <c r="D230" s="231" t="s">
        <v>128</v>
      </c>
      <c r="E230" s="242" t="s">
        <v>1</v>
      </c>
      <c r="F230" s="243" t="s">
        <v>285</v>
      </c>
      <c r="G230" s="241"/>
      <c r="H230" s="244">
        <v>126.89999999999999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128</v>
      </c>
      <c r="AU230" s="250" t="s">
        <v>84</v>
      </c>
      <c r="AV230" s="14" t="s">
        <v>84</v>
      </c>
      <c r="AW230" s="14" t="s">
        <v>32</v>
      </c>
      <c r="AX230" s="14" t="s">
        <v>74</v>
      </c>
      <c r="AY230" s="250" t="s">
        <v>119</v>
      </c>
    </row>
    <row r="231" s="14" customFormat="1">
      <c r="A231" s="14"/>
      <c r="B231" s="240"/>
      <c r="C231" s="241"/>
      <c r="D231" s="231" t="s">
        <v>128</v>
      </c>
      <c r="E231" s="242" t="s">
        <v>1</v>
      </c>
      <c r="F231" s="243" t="s">
        <v>286</v>
      </c>
      <c r="G231" s="241"/>
      <c r="H231" s="244">
        <v>-15.300000000000001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128</v>
      </c>
      <c r="AU231" s="250" t="s">
        <v>84</v>
      </c>
      <c r="AV231" s="14" t="s">
        <v>84</v>
      </c>
      <c r="AW231" s="14" t="s">
        <v>32</v>
      </c>
      <c r="AX231" s="14" t="s">
        <v>74</v>
      </c>
      <c r="AY231" s="250" t="s">
        <v>119</v>
      </c>
    </row>
    <row r="232" s="13" customFormat="1">
      <c r="A232" s="13"/>
      <c r="B232" s="229"/>
      <c r="C232" s="230"/>
      <c r="D232" s="231" t="s">
        <v>128</v>
      </c>
      <c r="E232" s="232" t="s">
        <v>1</v>
      </c>
      <c r="F232" s="233" t="s">
        <v>218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128</v>
      </c>
      <c r="AU232" s="239" t="s">
        <v>84</v>
      </c>
      <c r="AV232" s="13" t="s">
        <v>82</v>
      </c>
      <c r="AW232" s="13" t="s">
        <v>32</v>
      </c>
      <c r="AX232" s="13" t="s">
        <v>74</v>
      </c>
      <c r="AY232" s="239" t="s">
        <v>119</v>
      </c>
    </row>
    <row r="233" s="13" customFormat="1">
      <c r="A233" s="13"/>
      <c r="B233" s="229"/>
      <c r="C233" s="230"/>
      <c r="D233" s="231" t="s">
        <v>128</v>
      </c>
      <c r="E233" s="232" t="s">
        <v>1</v>
      </c>
      <c r="F233" s="233" t="s">
        <v>219</v>
      </c>
      <c r="G233" s="230"/>
      <c r="H233" s="232" t="s">
        <v>1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128</v>
      </c>
      <c r="AU233" s="239" t="s">
        <v>84</v>
      </c>
      <c r="AV233" s="13" t="s">
        <v>82</v>
      </c>
      <c r="AW233" s="13" t="s">
        <v>32</v>
      </c>
      <c r="AX233" s="13" t="s">
        <v>74</v>
      </c>
      <c r="AY233" s="239" t="s">
        <v>119</v>
      </c>
    </row>
    <row r="234" s="14" customFormat="1">
      <c r="A234" s="14"/>
      <c r="B234" s="240"/>
      <c r="C234" s="241"/>
      <c r="D234" s="231" t="s">
        <v>128</v>
      </c>
      <c r="E234" s="242" t="s">
        <v>1</v>
      </c>
      <c r="F234" s="243" t="s">
        <v>287</v>
      </c>
      <c r="G234" s="241"/>
      <c r="H234" s="244">
        <v>82.600000000000009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128</v>
      </c>
      <c r="AU234" s="250" t="s">
        <v>84</v>
      </c>
      <c r="AV234" s="14" t="s">
        <v>84</v>
      </c>
      <c r="AW234" s="14" t="s">
        <v>32</v>
      </c>
      <c r="AX234" s="14" t="s">
        <v>74</v>
      </c>
      <c r="AY234" s="250" t="s">
        <v>119</v>
      </c>
    </row>
    <row r="235" s="14" customFormat="1">
      <c r="A235" s="14"/>
      <c r="B235" s="240"/>
      <c r="C235" s="241"/>
      <c r="D235" s="231" t="s">
        <v>128</v>
      </c>
      <c r="E235" s="242" t="s">
        <v>1</v>
      </c>
      <c r="F235" s="243" t="s">
        <v>288</v>
      </c>
      <c r="G235" s="241"/>
      <c r="H235" s="244">
        <v>146.30000000000001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128</v>
      </c>
      <c r="AU235" s="250" t="s">
        <v>84</v>
      </c>
      <c r="AV235" s="14" t="s">
        <v>84</v>
      </c>
      <c r="AW235" s="14" t="s">
        <v>32</v>
      </c>
      <c r="AX235" s="14" t="s">
        <v>74</v>
      </c>
      <c r="AY235" s="250" t="s">
        <v>119</v>
      </c>
    </row>
    <row r="236" s="14" customFormat="1">
      <c r="A236" s="14"/>
      <c r="B236" s="240"/>
      <c r="C236" s="241"/>
      <c r="D236" s="231" t="s">
        <v>128</v>
      </c>
      <c r="E236" s="242" t="s">
        <v>1</v>
      </c>
      <c r="F236" s="243" t="s">
        <v>289</v>
      </c>
      <c r="G236" s="241"/>
      <c r="H236" s="244">
        <v>14.6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128</v>
      </c>
      <c r="AU236" s="250" t="s">
        <v>84</v>
      </c>
      <c r="AV236" s="14" t="s">
        <v>84</v>
      </c>
      <c r="AW236" s="14" t="s">
        <v>32</v>
      </c>
      <c r="AX236" s="14" t="s">
        <v>74</v>
      </c>
      <c r="AY236" s="250" t="s">
        <v>119</v>
      </c>
    </row>
    <row r="237" s="14" customFormat="1">
      <c r="A237" s="14"/>
      <c r="B237" s="240"/>
      <c r="C237" s="241"/>
      <c r="D237" s="231" t="s">
        <v>128</v>
      </c>
      <c r="E237" s="242" t="s">
        <v>1</v>
      </c>
      <c r="F237" s="243" t="s">
        <v>290</v>
      </c>
      <c r="G237" s="241"/>
      <c r="H237" s="244">
        <v>-20.699999999999999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128</v>
      </c>
      <c r="AU237" s="250" t="s">
        <v>84</v>
      </c>
      <c r="AV237" s="14" t="s">
        <v>84</v>
      </c>
      <c r="AW237" s="14" t="s">
        <v>32</v>
      </c>
      <c r="AX237" s="14" t="s">
        <v>74</v>
      </c>
      <c r="AY237" s="250" t="s">
        <v>119</v>
      </c>
    </row>
    <row r="238" s="13" customFormat="1">
      <c r="A238" s="13"/>
      <c r="B238" s="229"/>
      <c r="C238" s="230"/>
      <c r="D238" s="231" t="s">
        <v>128</v>
      </c>
      <c r="E238" s="232" t="s">
        <v>1</v>
      </c>
      <c r="F238" s="233" t="s">
        <v>221</v>
      </c>
      <c r="G238" s="230"/>
      <c r="H238" s="232" t="s">
        <v>1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128</v>
      </c>
      <c r="AU238" s="239" t="s">
        <v>84</v>
      </c>
      <c r="AV238" s="13" t="s">
        <v>82</v>
      </c>
      <c r="AW238" s="13" t="s">
        <v>32</v>
      </c>
      <c r="AX238" s="13" t="s">
        <v>74</v>
      </c>
      <c r="AY238" s="239" t="s">
        <v>119</v>
      </c>
    </row>
    <row r="239" s="13" customFormat="1">
      <c r="A239" s="13"/>
      <c r="B239" s="229"/>
      <c r="C239" s="230"/>
      <c r="D239" s="231" t="s">
        <v>128</v>
      </c>
      <c r="E239" s="232" t="s">
        <v>1</v>
      </c>
      <c r="F239" s="233" t="s">
        <v>222</v>
      </c>
      <c r="G239" s="230"/>
      <c r="H239" s="232" t="s">
        <v>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128</v>
      </c>
      <c r="AU239" s="239" t="s">
        <v>84</v>
      </c>
      <c r="AV239" s="13" t="s">
        <v>82</v>
      </c>
      <c r="AW239" s="13" t="s">
        <v>32</v>
      </c>
      <c r="AX239" s="13" t="s">
        <v>74</v>
      </c>
      <c r="AY239" s="239" t="s">
        <v>119</v>
      </c>
    </row>
    <row r="240" s="14" customFormat="1">
      <c r="A240" s="14"/>
      <c r="B240" s="240"/>
      <c r="C240" s="241"/>
      <c r="D240" s="231" t="s">
        <v>128</v>
      </c>
      <c r="E240" s="242" t="s">
        <v>1</v>
      </c>
      <c r="F240" s="243" t="s">
        <v>287</v>
      </c>
      <c r="G240" s="241"/>
      <c r="H240" s="244">
        <v>82.600000000000009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128</v>
      </c>
      <c r="AU240" s="250" t="s">
        <v>84</v>
      </c>
      <c r="AV240" s="14" t="s">
        <v>84</v>
      </c>
      <c r="AW240" s="14" t="s">
        <v>32</v>
      </c>
      <c r="AX240" s="14" t="s">
        <v>74</v>
      </c>
      <c r="AY240" s="250" t="s">
        <v>119</v>
      </c>
    </row>
    <row r="241" s="14" customFormat="1">
      <c r="A241" s="14"/>
      <c r="B241" s="240"/>
      <c r="C241" s="241"/>
      <c r="D241" s="231" t="s">
        <v>128</v>
      </c>
      <c r="E241" s="242" t="s">
        <v>1</v>
      </c>
      <c r="F241" s="243" t="s">
        <v>288</v>
      </c>
      <c r="G241" s="241"/>
      <c r="H241" s="244">
        <v>146.30000000000001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128</v>
      </c>
      <c r="AU241" s="250" t="s">
        <v>84</v>
      </c>
      <c r="AV241" s="14" t="s">
        <v>84</v>
      </c>
      <c r="AW241" s="14" t="s">
        <v>32</v>
      </c>
      <c r="AX241" s="14" t="s">
        <v>74</v>
      </c>
      <c r="AY241" s="250" t="s">
        <v>119</v>
      </c>
    </row>
    <row r="242" s="14" customFormat="1">
      <c r="A242" s="14"/>
      <c r="B242" s="240"/>
      <c r="C242" s="241"/>
      <c r="D242" s="231" t="s">
        <v>128</v>
      </c>
      <c r="E242" s="242" t="s">
        <v>1</v>
      </c>
      <c r="F242" s="243" t="s">
        <v>289</v>
      </c>
      <c r="G242" s="241"/>
      <c r="H242" s="244">
        <v>14.6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128</v>
      </c>
      <c r="AU242" s="250" t="s">
        <v>84</v>
      </c>
      <c r="AV242" s="14" t="s">
        <v>84</v>
      </c>
      <c r="AW242" s="14" t="s">
        <v>32</v>
      </c>
      <c r="AX242" s="14" t="s">
        <v>74</v>
      </c>
      <c r="AY242" s="250" t="s">
        <v>119</v>
      </c>
    </row>
    <row r="243" s="14" customFormat="1">
      <c r="A243" s="14"/>
      <c r="B243" s="240"/>
      <c r="C243" s="241"/>
      <c r="D243" s="231" t="s">
        <v>128</v>
      </c>
      <c r="E243" s="242" t="s">
        <v>1</v>
      </c>
      <c r="F243" s="243" t="s">
        <v>291</v>
      </c>
      <c r="G243" s="241"/>
      <c r="H243" s="244">
        <v>-20.699999999999999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128</v>
      </c>
      <c r="AU243" s="250" t="s">
        <v>84</v>
      </c>
      <c r="AV243" s="14" t="s">
        <v>84</v>
      </c>
      <c r="AW243" s="14" t="s">
        <v>32</v>
      </c>
      <c r="AX243" s="14" t="s">
        <v>74</v>
      </c>
      <c r="AY243" s="250" t="s">
        <v>119</v>
      </c>
    </row>
    <row r="244" s="13" customFormat="1">
      <c r="A244" s="13"/>
      <c r="B244" s="229"/>
      <c r="C244" s="230"/>
      <c r="D244" s="231" t="s">
        <v>128</v>
      </c>
      <c r="E244" s="232" t="s">
        <v>1</v>
      </c>
      <c r="F244" s="233" t="s">
        <v>223</v>
      </c>
      <c r="G244" s="230"/>
      <c r="H244" s="232" t="s">
        <v>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128</v>
      </c>
      <c r="AU244" s="239" t="s">
        <v>84</v>
      </c>
      <c r="AV244" s="13" t="s">
        <v>82</v>
      </c>
      <c r="AW244" s="13" t="s">
        <v>32</v>
      </c>
      <c r="AX244" s="13" t="s">
        <v>74</v>
      </c>
      <c r="AY244" s="239" t="s">
        <v>119</v>
      </c>
    </row>
    <row r="245" s="13" customFormat="1">
      <c r="A245" s="13"/>
      <c r="B245" s="229"/>
      <c r="C245" s="230"/>
      <c r="D245" s="231" t="s">
        <v>128</v>
      </c>
      <c r="E245" s="232" t="s">
        <v>1</v>
      </c>
      <c r="F245" s="233" t="s">
        <v>224</v>
      </c>
      <c r="G245" s="230"/>
      <c r="H245" s="232" t="s">
        <v>1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128</v>
      </c>
      <c r="AU245" s="239" t="s">
        <v>84</v>
      </c>
      <c r="AV245" s="13" t="s">
        <v>82</v>
      </c>
      <c r="AW245" s="13" t="s">
        <v>32</v>
      </c>
      <c r="AX245" s="13" t="s">
        <v>74</v>
      </c>
      <c r="AY245" s="239" t="s">
        <v>119</v>
      </c>
    </row>
    <row r="246" s="14" customFormat="1">
      <c r="A246" s="14"/>
      <c r="B246" s="240"/>
      <c r="C246" s="241"/>
      <c r="D246" s="231" t="s">
        <v>128</v>
      </c>
      <c r="E246" s="242" t="s">
        <v>1</v>
      </c>
      <c r="F246" s="243" t="s">
        <v>287</v>
      </c>
      <c r="G246" s="241"/>
      <c r="H246" s="244">
        <v>82.600000000000009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128</v>
      </c>
      <c r="AU246" s="250" t="s">
        <v>84</v>
      </c>
      <c r="AV246" s="14" t="s">
        <v>84</v>
      </c>
      <c r="AW246" s="14" t="s">
        <v>32</v>
      </c>
      <c r="AX246" s="14" t="s">
        <v>74</v>
      </c>
      <c r="AY246" s="250" t="s">
        <v>119</v>
      </c>
    </row>
    <row r="247" s="14" customFormat="1">
      <c r="A247" s="14"/>
      <c r="B247" s="240"/>
      <c r="C247" s="241"/>
      <c r="D247" s="231" t="s">
        <v>128</v>
      </c>
      <c r="E247" s="242" t="s">
        <v>1</v>
      </c>
      <c r="F247" s="243" t="s">
        <v>288</v>
      </c>
      <c r="G247" s="241"/>
      <c r="H247" s="244">
        <v>146.30000000000001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128</v>
      </c>
      <c r="AU247" s="250" t="s">
        <v>84</v>
      </c>
      <c r="AV247" s="14" t="s">
        <v>84</v>
      </c>
      <c r="AW247" s="14" t="s">
        <v>32</v>
      </c>
      <c r="AX247" s="14" t="s">
        <v>74</v>
      </c>
      <c r="AY247" s="250" t="s">
        <v>119</v>
      </c>
    </row>
    <row r="248" s="14" customFormat="1">
      <c r="A248" s="14"/>
      <c r="B248" s="240"/>
      <c r="C248" s="241"/>
      <c r="D248" s="231" t="s">
        <v>128</v>
      </c>
      <c r="E248" s="242" t="s">
        <v>1</v>
      </c>
      <c r="F248" s="243" t="s">
        <v>289</v>
      </c>
      <c r="G248" s="241"/>
      <c r="H248" s="244">
        <v>14.6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128</v>
      </c>
      <c r="AU248" s="250" t="s">
        <v>84</v>
      </c>
      <c r="AV248" s="14" t="s">
        <v>84</v>
      </c>
      <c r="AW248" s="14" t="s">
        <v>32</v>
      </c>
      <c r="AX248" s="14" t="s">
        <v>74</v>
      </c>
      <c r="AY248" s="250" t="s">
        <v>119</v>
      </c>
    </row>
    <row r="249" s="14" customFormat="1">
      <c r="A249" s="14"/>
      <c r="B249" s="240"/>
      <c r="C249" s="241"/>
      <c r="D249" s="231" t="s">
        <v>128</v>
      </c>
      <c r="E249" s="242" t="s">
        <v>1</v>
      </c>
      <c r="F249" s="243" t="s">
        <v>291</v>
      </c>
      <c r="G249" s="241"/>
      <c r="H249" s="244">
        <v>-20.699999999999999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128</v>
      </c>
      <c r="AU249" s="250" t="s">
        <v>84</v>
      </c>
      <c r="AV249" s="14" t="s">
        <v>84</v>
      </c>
      <c r="AW249" s="14" t="s">
        <v>32</v>
      </c>
      <c r="AX249" s="14" t="s">
        <v>74</v>
      </c>
      <c r="AY249" s="250" t="s">
        <v>119</v>
      </c>
    </row>
    <row r="250" s="13" customFormat="1">
      <c r="A250" s="13"/>
      <c r="B250" s="229"/>
      <c r="C250" s="230"/>
      <c r="D250" s="231" t="s">
        <v>128</v>
      </c>
      <c r="E250" s="232" t="s">
        <v>1</v>
      </c>
      <c r="F250" s="233" t="s">
        <v>225</v>
      </c>
      <c r="G250" s="230"/>
      <c r="H250" s="232" t="s">
        <v>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128</v>
      </c>
      <c r="AU250" s="239" t="s">
        <v>84</v>
      </c>
      <c r="AV250" s="13" t="s">
        <v>82</v>
      </c>
      <c r="AW250" s="13" t="s">
        <v>32</v>
      </c>
      <c r="AX250" s="13" t="s">
        <v>74</v>
      </c>
      <c r="AY250" s="239" t="s">
        <v>119</v>
      </c>
    </row>
    <row r="251" s="13" customFormat="1">
      <c r="A251" s="13"/>
      <c r="B251" s="229"/>
      <c r="C251" s="230"/>
      <c r="D251" s="231" t="s">
        <v>128</v>
      </c>
      <c r="E251" s="232" t="s">
        <v>1</v>
      </c>
      <c r="F251" s="233" t="s">
        <v>226</v>
      </c>
      <c r="G251" s="230"/>
      <c r="H251" s="232" t="s">
        <v>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128</v>
      </c>
      <c r="AU251" s="239" t="s">
        <v>84</v>
      </c>
      <c r="AV251" s="13" t="s">
        <v>82</v>
      </c>
      <c r="AW251" s="13" t="s">
        <v>32</v>
      </c>
      <c r="AX251" s="13" t="s">
        <v>74</v>
      </c>
      <c r="AY251" s="239" t="s">
        <v>119</v>
      </c>
    </row>
    <row r="252" s="14" customFormat="1">
      <c r="A252" s="14"/>
      <c r="B252" s="240"/>
      <c r="C252" s="241"/>
      <c r="D252" s="231" t="s">
        <v>128</v>
      </c>
      <c r="E252" s="242" t="s">
        <v>1</v>
      </c>
      <c r="F252" s="243" t="s">
        <v>287</v>
      </c>
      <c r="G252" s="241"/>
      <c r="H252" s="244">
        <v>82.600000000000009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128</v>
      </c>
      <c r="AU252" s="250" t="s">
        <v>84</v>
      </c>
      <c r="AV252" s="14" t="s">
        <v>84</v>
      </c>
      <c r="AW252" s="14" t="s">
        <v>32</v>
      </c>
      <c r="AX252" s="14" t="s">
        <v>74</v>
      </c>
      <c r="AY252" s="250" t="s">
        <v>119</v>
      </c>
    </row>
    <row r="253" s="14" customFormat="1">
      <c r="A253" s="14"/>
      <c r="B253" s="240"/>
      <c r="C253" s="241"/>
      <c r="D253" s="231" t="s">
        <v>128</v>
      </c>
      <c r="E253" s="242" t="s">
        <v>1</v>
      </c>
      <c r="F253" s="243" t="s">
        <v>288</v>
      </c>
      <c r="G253" s="241"/>
      <c r="H253" s="244">
        <v>146.30000000000001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128</v>
      </c>
      <c r="AU253" s="250" t="s">
        <v>84</v>
      </c>
      <c r="AV253" s="14" t="s">
        <v>84</v>
      </c>
      <c r="AW253" s="14" t="s">
        <v>32</v>
      </c>
      <c r="AX253" s="14" t="s">
        <v>74</v>
      </c>
      <c r="AY253" s="250" t="s">
        <v>119</v>
      </c>
    </row>
    <row r="254" s="14" customFormat="1">
      <c r="A254" s="14"/>
      <c r="B254" s="240"/>
      <c r="C254" s="241"/>
      <c r="D254" s="231" t="s">
        <v>128</v>
      </c>
      <c r="E254" s="242" t="s">
        <v>1</v>
      </c>
      <c r="F254" s="243" t="s">
        <v>289</v>
      </c>
      <c r="G254" s="241"/>
      <c r="H254" s="244">
        <v>14.6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128</v>
      </c>
      <c r="AU254" s="250" t="s">
        <v>84</v>
      </c>
      <c r="AV254" s="14" t="s">
        <v>84</v>
      </c>
      <c r="AW254" s="14" t="s">
        <v>32</v>
      </c>
      <c r="AX254" s="14" t="s">
        <v>74</v>
      </c>
      <c r="AY254" s="250" t="s">
        <v>119</v>
      </c>
    </row>
    <row r="255" s="14" customFormat="1">
      <c r="A255" s="14"/>
      <c r="B255" s="240"/>
      <c r="C255" s="241"/>
      <c r="D255" s="231" t="s">
        <v>128</v>
      </c>
      <c r="E255" s="242" t="s">
        <v>1</v>
      </c>
      <c r="F255" s="243" t="s">
        <v>291</v>
      </c>
      <c r="G255" s="241"/>
      <c r="H255" s="244">
        <v>-20.699999999999999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128</v>
      </c>
      <c r="AU255" s="250" t="s">
        <v>84</v>
      </c>
      <c r="AV255" s="14" t="s">
        <v>84</v>
      </c>
      <c r="AW255" s="14" t="s">
        <v>32</v>
      </c>
      <c r="AX255" s="14" t="s">
        <v>74</v>
      </c>
      <c r="AY255" s="250" t="s">
        <v>119</v>
      </c>
    </row>
    <row r="256" s="13" customFormat="1">
      <c r="A256" s="13"/>
      <c r="B256" s="229"/>
      <c r="C256" s="230"/>
      <c r="D256" s="231" t="s">
        <v>128</v>
      </c>
      <c r="E256" s="232" t="s">
        <v>1</v>
      </c>
      <c r="F256" s="233" t="s">
        <v>227</v>
      </c>
      <c r="G256" s="230"/>
      <c r="H256" s="232" t="s">
        <v>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128</v>
      </c>
      <c r="AU256" s="239" t="s">
        <v>84</v>
      </c>
      <c r="AV256" s="13" t="s">
        <v>82</v>
      </c>
      <c r="AW256" s="13" t="s">
        <v>32</v>
      </c>
      <c r="AX256" s="13" t="s">
        <v>74</v>
      </c>
      <c r="AY256" s="239" t="s">
        <v>119</v>
      </c>
    </row>
    <row r="257" s="13" customFormat="1">
      <c r="A257" s="13"/>
      <c r="B257" s="229"/>
      <c r="C257" s="230"/>
      <c r="D257" s="231" t="s">
        <v>128</v>
      </c>
      <c r="E257" s="232" t="s">
        <v>1</v>
      </c>
      <c r="F257" s="233" t="s">
        <v>228</v>
      </c>
      <c r="G257" s="230"/>
      <c r="H257" s="232" t="s">
        <v>1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128</v>
      </c>
      <c r="AU257" s="239" t="s">
        <v>84</v>
      </c>
      <c r="AV257" s="13" t="s">
        <v>82</v>
      </c>
      <c r="AW257" s="13" t="s">
        <v>32</v>
      </c>
      <c r="AX257" s="13" t="s">
        <v>74</v>
      </c>
      <c r="AY257" s="239" t="s">
        <v>119</v>
      </c>
    </row>
    <row r="258" s="14" customFormat="1">
      <c r="A258" s="14"/>
      <c r="B258" s="240"/>
      <c r="C258" s="241"/>
      <c r="D258" s="231" t="s">
        <v>128</v>
      </c>
      <c r="E258" s="242" t="s">
        <v>1</v>
      </c>
      <c r="F258" s="243" t="s">
        <v>292</v>
      </c>
      <c r="G258" s="241"/>
      <c r="H258" s="244">
        <v>97.600000000000009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128</v>
      </c>
      <c r="AU258" s="250" t="s">
        <v>84</v>
      </c>
      <c r="AV258" s="14" t="s">
        <v>84</v>
      </c>
      <c r="AW258" s="14" t="s">
        <v>32</v>
      </c>
      <c r="AX258" s="14" t="s">
        <v>74</v>
      </c>
      <c r="AY258" s="250" t="s">
        <v>119</v>
      </c>
    </row>
    <row r="259" s="14" customFormat="1">
      <c r="A259" s="14"/>
      <c r="B259" s="240"/>
      <c r="C259" s="241"/>
      <c r="D259" s="231" t="s">
        <v>128</v>
      </c>
      <c r="E259" s="242" t="s">
        <v>1</v>
      </c>
      <c r="F259" s="243" t="s">
        <v>283</v>
      </c>
      <c r="G259" s="241"/>
      <c r="H259" s="244">
        <v>-9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128</v>
      </c>
      <c r="AU259" s="250" t="s">
        <v>84</v>
      </c>
      <c r="AV259" s="14" t="s">
        <v>84</v>
      </c>
      <c r="AW259" s="14" t="s">
        <v>32</v>
      </c>
      <c r="AX259" s="14" t="s">
        <v>74</v>
      </c>
      <c r="AY259" s="250" t="s">
        <v>119</v>
      </c>
    </row>
    <row r="260" s="15" customFormat="1">
      <c r="A260" s="15"/>
      <c r="B260" s="251"/>
      <c r="C260" s="252"/>
      <c r="D260" s="231" t="s">
        <v>128</v>
      </c>
      <c r="E260" s="253" t="s">
        <v>1</v>
      </c>
      <c r="F260" s="254" t="s">
        <v>166</v>
      </c>
      <c r="G260" s="252"/>
      <c r="H260" s="255">
        <v>1279.5999999999997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1" t="s">
        <v>128</v>
      </c>
      <c r="AU260" s="261" t="s">
        <v>84</v>
      </c>
      <c r="AV260" s="15" t="s">
        <v>126</v>
      </c>
      <c r="AW260" s="15" t="s">
        <v>32</v>
      </c>
      <c r="AX260" s="15" t="s">
        <v>82</v>
      </c>
      <c r="AY260" s="261" t="s">
        <v>119</v>
      </c>
    </row>
    <row r="261" s="2" customFormat="1" ht="16.5" customHeight="1">
      <c r="A261" s="38"/>
      <c r="B261" s="39"/>
      <c r="C261" s="215" t="s">
        <v>293</v>
      </c>
      <c r="D261" s="215" t="s">
        <v>122</v>
      </c>
      <c r="E261" s="216" t="s">
        <v>294</v>
      </c>
      <c r="F261" s="217" t="s">
        <v>295</v>
      </c>
      <c r="G261" s="218" t="s">
        <v>161</v>
      </c>
      <c r="H261" s="219">
        <v>1316.5999999999999</v>
      </c>
      <c r="I261" s="220"/>
      <c r="J261" s="221">
        <f>ROUND(I261*H261,2)</f>
        <v>0</v>
      </c>
      <c r="K261" s="222"/>
      <c r="L261" s="44"/>
      <c r="M261" s="223" t="s">
        <v>1</v>
      </c>
      <c r="N261" s="224" t="s">
        <v>39</v>
      </c>
      <c r="O261" s="91"/>
      <c r="P261" s="225">
        <f>O261*H261</f>
        <v>0</v>
      </c>
      <c r="Q261" s="225">
        <v>1.4935E-05</v>
      </c>
      <c r="R261" s="225">
        <f>Q261*H261</f>
        <v>0.019663421</v>
      </c>
      <c r="S261" s="225">
        <v>0</v>
      </c>
      <c r="T261" s="22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162</v>
      </c>
      <c r="AT261" s="227" t="s">
        <v>122</v>
      </c>
      <c r="AU261" s="227" t="s">
        <v>84</v>
      </c>
      <c r="AY261" s="17" t="s">
        <v>119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82</v>
      </c>
      <c r="BK261" s="228">
        <f>ROUND(I261*H261,2)</f>
        <v>0</v>
      </c>
      <c r="BL261" s="17" t="s">
        <v>162</v>
      </c>
      <c r="BM261" s="227" t="s">
        <v>296</v>
      </c>
    </row>
    <row r="262" s="14" customFormat="1">
      <c r="A262" s="14"/>
      <c r="B262" s="240"/>
      <c r="C262" s="241"/>
      <c r="D262" s="231" t="s">
        <v>128</v>
      </c>
      <c r="E262" s="242" t="s">
        <v>1</v>
      </c>
      <c r="F262" s="243" t="s">
        <v>297</v>
      </c>
      <c r="G262" s="241"/>
      <c r="H262" s="244">
        <v>1316.5999999999999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128</v>
      </c>
      <c r="AU262" s="250" t="s">
        <v>84</v>
      </c>
      <c r="AV262" s="14" t="s">
        <v>84</v>
      </c>
      <c r="AW262" s="14" t="s">
        <v>32</v>
      </c>
      <c r="AX262" s="14" t="s">
        <v>82</v>
      </c>
      <c r="AY262" s="250" t="s">
        <v>119</v>
      </c>
    </row>
    <row r="263" s="2" customFormat="1" ht="16.5" customHeight="1">
      <c r="A263" s="38"/>
      <c r="B263" s="39"/>
      <c r="C263" s="262" t="s">
        <v>298</v>
      </c>
      <c r="D263" s="262" t="s">
        <v>236</v>
      </c>
      <c r="E263" s="263" t="s">
        <v>299</v>
      </c>
      <c r="F263" s="264" t="s">
        <v>300</v>
      </c>
      <c r="G263" s="265" t="s">
        <v>161</v>
      </c>
      <c r="H263" s="266">
        <v>1342.932</v>
      </c>
      <c r="I263" s="267"/>
      <c r="J263" s="268">
        <f>ROUND(I263*H263,2)</f>
        <v>0</v>
      </c>
      <c r="K263" s="269"/>
      <c r="L263" s="270"/>
      <c r="M263" s="271" t="s">
        <v>1</v>
      </c>
      <c r="N263" s="272" t="s">
        <v>39</v>
      </c>
      <c r="O263" s="91"/>
      <c r="P263" s="225">
        <f>O263*H263</f>
        <v>0</v>
      </c>
      <c r="Q263" s="225">
        <v>0.00022000000000000001</v>
      </c>
      <c r="R263" s="225">
        <f>Q263*H263</f>
        <v>0.29544503999999999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239</v>
      </c>
      <c r="AT263" s="227" t="s">
        <v>236</v>
      </c>
      <c r="AU263" s="227" t="s">
        <v>84</v>
      </c>
      <c r="AY263" s="17" t="s">
        <v>119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82</v>
      </c>
      <c r="BK263" s="228">
        <f>ROUND(I263*H263,2)</f>
        <v>0</v>
      </c>
      <c r="BL263" s="17" t="s">
        <v>162</v>
      </c>
      <c r="BM263" s="227" t="s">
        <v>301</v>
      </c>
    </row>
    <row r="264" s="14" customFormat="1">
      <c r="A264" s="14"/>
      <c r="B264" s="240"/>
      <c r="C264" s="241"/>
      <c r="D264" s="231" t="s">
        <v>128</v>
      </c>
      <c r="E264" s="241"/>
      <c r="F264" s="243" t="s">
        <v>302</v>
      </c>
      <c r="G264" s="241"/>
      <c r="H264" s="244">
        <v>1342.932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128</v>
      </c>
      <c r="AU264" s="250" t="s">
        <v>84</v>
      </c>
      <c r="AV264" s="14" t="s">
        <v>84</v>
      </c>
      <c r="AW264" s="14" t="s">
        <v>4</v>
      </c>
      <c r="AX264" s="14" t="s">
        <v>82</v>
      </c>
      <c r="AY264" s="250" t="s">
        <v>119</v>
      </c>
    </row>
    <row r="265" s="2" customFormat="1" ht="16.5" customHeight="1">
      <c r="A265" s="38"/>
      <c r="B265" s="39"/>
      <c r="C265" s="215" t="s">
        <v>303</v>
      </c>
      <c r="D265" s="215" t="s">
        <v>122</v>
      </c>
      <c r="E265" s="216" t="s">
        <v>304</v>
      </c>
      <c r="F265" s="217" t="s">
        <v>305</v>
      </c>
      <c r="G265" s="218" t="s">
        <v>161</v>
      </c>
      <c r="H265" s="219">
        <v>98.560000000000002</v>
      </c>
      <c r="I265" s="220"/>
      <c r="J265" s="221">
        <f>ROUND(I265*H265,2)</f>
        <v>0</v>
      </c>
      <c r="K265" s="222"/>
      <c r="L265" s="44"/>
      <c r="M265" s="223" t="s">
        <v>1</v>
      </c>
      <c r="N265" s="224" t="s">
        <v>39</v>
      </c>
      <c r="O265" s="91"/>
      <c r="P265" s="225">
        <f>O265*H265</f>
        <v>0</v>
      </c>
      <c r="Q265" s="225">
        <v>1.4935E-05</v>
      </c>
      <c r="R265" s="225">
        <f>Q265*H265</f>
        <v>0.0014719936</v>
      </c>
      <c r="S265" s="225">
        <v>0</v>
      </c>
      <c r="T265" s="22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7" t="s">
        <v>162</v>
      </c>
      <c r="AT265" s="227" t="s">
        <v>122</v>
      </c>
      <c r="AU265" s="227" t="s">
        <v>84</v>
      </c>
      <c r="AY265" s="17" t="s">
        <v>119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82</v>
      </c>
      <c r="BK265" s="228">
        <f>ROUND(I265*H265,2)</f>
        <v>0</v>
      </c>
      <c r="BL265" s="17" t="s">
        <v>162</v>
      </c>
      <c r="BM265" s="227" t="s">
        <v>306</v>
      </c>
    </row>
    <row r="266" s="13" customFormat="1">
      <c r="A266" s="13"/>
      <c r="B266" s="229"/>
      <c r="C266" s="230"/>
      <c r="D266" s="231" t="s">
        <v>128</v>
      </c>
      <c r="E266" s="232" t="s">
        <v>1</v>
      </c>
      <c r="F266" s="233" t="s">
        <v>254</v>
      </c>
      <c r="G266" s="230"/>
      <c r="H266" s="232" t="s">
        <v>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128</v>
      </c>
      <c r="AU266" s="239" t="s">
        <v>84</v>
      </c>
      <c r="AV266" s="13" t="s">
        <v>82</v>
      </c>
      <c r="AW266" s="13" t="s">
        <v>32</v>
      </c>
      <c r="AX266" s="13" t="s">
        <v>74</v>
      </c>
      <c r="AY266" s="239" t="s">
        <v>119</v>
      </c>
    </row>
    <row r="267" s="14" customFormat="1">
      <c r="A267" s="14"/>
      <c r="B267" s="240"/>
      <c r="C267" s="241"/>
      <c r="D267" s="231" t="s">
        <v>128</v>
      </c>
      <c r="E267" s="242" t="s">
        <v>1</v>
      </c>
      <c r="F267" s="243" t="s">
        <v>307</v>
      </c>
      <c r="G267" s="241"/>
      <c r="H267" s="244">
        <v>12.32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128</v>
      </c>
      <c r="AU267" s="250" t="s">
        <v>84</v>
      </c>
      <c r="AV267" s="14" t="s">
        <v>84</v>
      </c>
      <c r="AW267" s="14" t="s">
        <v>32</v>
      </c>
      <c r="AX267" s="14" t="s">
        <v>74</v>
      </c>
      <c r="AY267" s="250" t="s">
        <v>119</v>
      </c>
    </row>
    <row r="268" s="13" customFormat="1">
      <c r="A268" s="13"/>
      <c r="B268" s="229"/>
      <c r="C268" s="230"/>
      <c r="D268" s="231" t="s">
        <v>128</v>
      </c>
      <c r="E268" s="232" t="s">
        <v>1</v>
      </c>
      <c r="F268" s="233" t="s">
        <v>256</v>
      </c>
      <c r="G268" s="230"/>
      <c r="H268" s="232" t="s">
        <v>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128</v>
      </c>
      <c r="AU268" s="239" t="s">
        <v>84</v>
      </c>
      <c r="AV268" s="13" t="s">
        <v>82</v>
      </c>
      <c r="AW268" s="13" t="s">
        <v>32</v>
      </c>
      <c r="AX268" s="13" t="s">
        <v>74</v>
      </c>
      <c r="AY268" s="239" t="s">
        <v>119</v>
      </c>
    </row>
    <row r="269" s="14" customFormat="1">
      <c r="A269" s="14"/>
      <c r="B269" s="240"/>
      <c r="C269" s="241"/>
      <c r="D269" s="231" t="s">
        <v>128</v>
      </c>
      <c r="E269" s="242" t="s">
        <v>1</v>
      </c>
      <c r="F269" s="243" t="s">
        <v>307</v>
      </c>
      <c r="G269" s="241"/>
      <c r="H269" s="244">
        <v>12.32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128</v>
      </c>
      <c r="AU269" s="250" t="s">
        <v>84</v>
      </c>
      <c r="AV269" s="14" t="s">
        <v>84</v>
      </c>
      <c r="AW269" s="14" t="s">
        <v>32</v>
      </c>
      <c r="AX269" s="14" t="s">
        <v>74</v>
      </c>
      <c r="AY269" s="250" t="s">
        <v>119</v>
      </c>
    </row>
    <row r="270" s="13" customFormat="1">
      <c r="A270" s="13"/>
      <c r="B270" s="229"/>
      <c r="C270" s="230"/>
      <c r="D270" s="231" t="s">
        <v>128</v>
      </c>
      <c r="E270" s="232" t="s">
        <v>1</v>
      </c>
      <c r="F270" s="233" t="s">
        <v>215</v>
      </c>
      <c r="G270" s="230"/>
      <c r="H270" s="232" t="s">
        <v>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128</v>
      </c>
      <c r="AU270" s="239" t="s">
        <v>84</v>
      </c>
      <c r="AV270" s="13" t="s">
        <v>82</v>
      </c>
      <c r="AW270" s="13" t="s">
        <v>32</v>
      </c>
      <c r="AX270" s="13" t="s">
        <v>74</v>
      </c>
      <c r="AY270" s="239" t="s">
        <v>119</v>
      </c>
    </row>
    <row r="271" s="13" customFormat="1">
      <c r="A271" s="13"/>
      <c r="B271" s="229"/>
      <c r="C271" s="230"/>
      <c r="D271" s="231" t="s">
        <v>128</v>
      </c>
      <c r="E271" s="232" t="s">
        <v>1</v>
      </c>
      <c r="F271" s="233" t="s">
        <v>257</v>
      </c>
      <c r="G271" s="230"/>
      <c r="H271" s="232" t="s">
        <v>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128</v>
      </c>
      <c r="AU271" s="239" t="s">
        <v>84</v>
      </c>
      <c r="AV271" s="13" t="s">
        <v>82</v>
      </c>
      <c r="AW271" s="13" t="s">
        <v>32</v>
      </c>
      <c r="AX271" s="13" t="s">
        <v>74</v>
      </c>
      <c r="AY271" s="239" t="s">
        <v>119</v>
      </c>
    </row>
    <row r="272" s="14" customFormat="1">
      <c r="A272" s="14"/>
      <c r="B272" s="240"/>
      <c r="C272" s="241"/>
      <c r="D272" s="231" t="s">
        <v>128</v>
      </c>
      <c r="E272" s="242" t="s">
        <v>1</v>
      </c>
      <c r="F272" s="243" t="s">
        <v>307</v>
      </c>
      <c r="G272" s="241"/>
      <c r="H272" s="244">
        <v>12.32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128</v>
      </c>
      <c r="AU272" s="250" t="s">
        <v>84</v>
      </c>
      <c r="AV272" s="14" t="s">
        <v>84</v>
      </c>
      <c r="AW272" s="14" t="s">
        <v>32</v>
      </c>
      <c r="AX272" s="14" t="s">
        <v>74</v>
      </c>
      <c r="AY272" s="250" t="s">
        <v>119</v>
      </c>
    </row>
    <row r="273" s="13" customFormat="1">
      <c r="A273" s="13"/>
      <c r="B273" s="229"/>
      <c r="C273" s="230"/>
      <c r="D273" s="231" t="s">
        <v>128</v>
      </c>
      <c r="E273" s="232" t="s">
        <v>1</v>
      </c>
      <c r="F273" s="233" t="s">
        <v>218</v>
      </c>
      <c r="G273" s="230"/>
      <c r="H273" s="232" t="s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128</v>
      </c>
      <c r="AU273" s="239" t="s">
        <v>84</v>
      </c>
      <c r="AV273" s="13" t="s">
        <v>82</v>
      </c>
      <c r="AW273" s="13" t="s">
        <v>32</v>
      </c>
      <c r="AX273" s="13" t="s">
        <v>74</v>
      </c>
      <c r="AY273" s="239" t="s">
        <v>119</v>
      </c>
    </row>
    <row r="274" s="13" customFormat="1">
      <c r="A274" s="13"/>
      <c r="B274" s="229"/>
      <c r="C274" s="230"/>
      <c r="D274" s="231" t="s">
        <v>128</v>
      </c>
      <c r="E274" s="232" t="s">
        <v>1</v>
      </c>
      <c r="F274" s="233" t="s">
        <v>258</v>
      </c>
      <c r="G274" s="230"/>
      <c r="H274" s="232" t="s">
        <v>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128</v>
      </c>
      <c r="AU274" s="239" t="s">
        <v>84</v>
      </c>
      <c r="AV274" s="13" t="s">
        <v>82</v>
      </c>
      <c r="AW274" s="13" t="s">
        <v>32</v>
      </c>
      <c r="AX274" s="13" t="s">
        <v>74</v>
      </c>
      <c r="AY274" s="239" t="s">
        <v>119</v>
      </c>
    </row>
    <row r="275" s="14" customFormat="1">
      <c r="A275" s="14"/>
      <c r="B275" s="240"/>
      <c r="C275" s="241"/>
      <c r="D275" s="231" t="s">
        <v>128</v>
      </c>
      <c r="E275" s="242" t="s">
        <v>1</v>
      </c>
      <c r="F275" s="243" t="s">
        <v>308</v>
      </c>
      <c r="G275" s="241"/>
      <c r="H275" s="244">
        <v>18.48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128</v>
      </c>
      <c r="AU275" s="250" t="s">
        <v>84</v>
      </c>
      <c r="AV275" s="14" t="s">
        <v>84</v>
      </c>
      <c r="AW275" s="14" t="s">
        <v>32</v>
      </c>
      <c r="AX275" s="14" t="s">
        <v>74</v>
      </c>
      <c r="AY275" s="250" t="s">
        <v>119</v>
      </c>
    </row>
    <row r="276" s="13" customFormat="1">
      <c r="A276" s="13"/>
      <c r="B276" s="229"/>
      <c r="C276" s="230"/>
      <c r="D276" s="231" t="s">
        <v>128</v>
      </c>
      <c r="E276" s="232" t="s">
        <v>1</v>
      </c>
      <c r="F276" s="233" t="s">
        <v>221</v>
      </c>
      <c r="G276" s="230"/>
      <c r="H276" s="232" t="s">
        <v>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128</v>
      </c>
      <c r="AU276" s="239" t="s">
        <v>84</v>
      </c>
      <c r="AV276" s="13" t="s">
        <v>82</v>
      </c>
      <c r="AW276" s="13" t="s">
        <v>32</v>
      </c>
      <c r="AX276" s="13" t="s">
        <v>74</v>
      </c>
      <c r="AY276" s="239" t="s">
        <v>119</v>
      </c>
    </row>
    <row r="277" s="13" customFormat="1">
      <c r="A277" s="13"/>
      <c r="B277" s="229"/>
      <c r="C277" s="230"/>
      <c r="D277" s="231" t="s">
        <v>128</v>
      </c>
      <c r="E277" s="232" t="s">
        <v>1</v>
      </c>
      <c r="F277" s="233" t="s">
        <v>260</v>
      </c>
      <c r="G277" s="230"/>
      <c r="H277" s="232" t="s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128</v>
      </c>
      <c r="AU277" s="239" t="s">
        <v>84</v>
      </c>
      <c r="AV277" s="13" t="s">
        <v>82</v>
      </c>
      <c r="AW277" s="13" t="s">
        <v>32</v>
      </c>
      <c r="AX277" s="13" t="s">
        <v>74</v>
      </c>
      <c r="AY277" s="239" t="s">
        <v>119</v>
      </c>
    </row>
    <row r="278" s="14" customFormat="1">
      <c r="A278" s="14"/>
      <c r="B278" s="240"/>
      <c r="C278" s="241"/>
      <c r="D278" s="231" t="s">
        <v>128</v>
      </c>
      <c r="E278" s="242" t="s">
        <v>1</v>
      </c>
      <c r="F278" s="243" t="s">
        <v>308</v>
      </c>
      <c r="G278" s="241"/>
      <c r="H278" s="244">
        <v>18.48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128</v>
      </c>
      <c r="AU278" s="250" t="s">
        <v>84</v>
      </c>
      <c r="AV278" s="14" t="s">
        <v>84</v>
      </c>
      <c r="AW278" s="14" t="s">
        <v>32</v>
      </c>
      <c r="AX278" s="14" t="s">
        <v>74</v>
      </c>
      <c r="AY278" s="250" t="s">
        <v>119</v>
      </c>
    </row>
    <row r="279" s="13" customFormat="1">
      <c r="A279" s="13"/>
      <c r="B279" s="229"/>
      <c r="C279" s="230"/>
      <c r="D279" s="231" t="s">
        <v>128</v>
      </c>
      <c r="E279" s="232" t="s">
        <v>1</v>
      </c>
      <c r="F279" s="233" t="s">
        <v>223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128</v>
      </c>
      <c r="AU279" s="239" t="s">
        <v>84</v>
      </c>
      <c r="AV279" s="13" t="s">
        <v>82</v>
      </c>
      <c r="AW279" s="13" t="s">
        <v>32</v>
      </c>
      <c r="AX279" s="13" t="s">
        <v>74</v>
      </c>
      <c r="AY279" s="239" t="s">
        <v>119</v>
      </c>
    </row>
    <row r="280" s="13" customFormat="1">
      <c r="A280" s="13"/>
      <c r="B280" s="229"/>
      <c r="C280" s="230"/>
      <c r="D280" s="231" t="s">
        <v>128</v>
      </c>
      <c r="E280" s="232" t="s">
        <v>1</v>
      </c>
      <c r="F280" s="233" t="s">
        <v>261</v>
      </c>
      <c r="G280" s="230"/>
      <c r="H280" s="232" t="s">
        <v>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128</v>
      </c>
      <c r="AU280" s="239" t="s">
        <v>84</v>
      </c>
      <c r="AV280" s="13" t="s">
        <v>82</v>
      </c>
      <c r="AW280" s="13" t="s">
        <v>32</v>
      </c>
      <c r="AX280" s="13" t="s">
        <v>74</v>
      </c>
      <c r="AY280" s="239" t="s">
        <v>119</v>
      </c>
    </row>
    <row r="281" s="14" customFormat="1">
      <c r="A281" s="14"/>
      <c r="B281" s="240"/>
      <c r="C281" s="241"/>
      <c r="D281" s="231" t="s">
        <v>128</v>
      </c>
      <c r="E281" s="242" t="s">
        <v>1</v>
      </c>
      <c r="F281" s="243" t="s">
        <v>308</v>
      </c>
      <c r="G281" s="241"/>
      <c r="H281" s="244">
        <v>18.48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128</v>
      </c>
      <c r="AU281" s="250" t="s">
        <v>84</v>
      </c>
      <c r="AV281" s="14" t="s">
        <v>84</v>
      </c>
      <c r="AW281" s="14" t="s">
        <v>32</v>
      </c>
      <c r="AX281" s="14" t="s">
        <v>74</v>
      </c>
      <c r="AY281" s="250" t="s">
        <v>119</v>
      </c>
    </row>
    <row r="282" s="13" customFormat="1">
      <c r="A282" s="13"/>
      <c r="B282" s="229"/>
      <c r="C282" s="230"/>
      <c r="D282" s="231" t="s">
        <v>128</v>
      </c>
      <c r="E282" s="232" t="s">
        <v>1</v>
      </c>
      <c r="F282" s="233" t="s">
        <v>225</v>
      </c>
      <c r="G282" s="230"/>
      <c r="H282" s="232" t="s">
        <v>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128</v>
      </c>
      <c r="AU282" s="239" t="s">
        <v>84</v>
      </c>
      <c r="AV282" s="13" t="s">
        <v>82</v>
      </c>
      <c r="AW282" s="13" t="s">
        <v>32</v>
      </c>
      <c r="AX282" s="13" t="s">
        <v>74</v>
      </c>
      <c r="AY282" s="239" t="s">
        <v>119</v>
      </c>
    </row>
    <row r="283" s="13" customFormat="1">
      <c r="A283" s="13"/>
      <c r="B283" s="229"/>
      <c r="C283" s="230"/>
      <c r="D283" s="231" t="s">
        <v>128</v>
      </c>
      <c r="E283" s="232" t="s">
        <v>1</v>
      </c>
      <c r="F283" s="233" t="s">
        <v>262</v>
      </c>
      <c r="G283" s="230"/>
      <c r="H283" s="232" t="s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128</v>
      </c>
      <c r="AU283" s="239" t="s">
        <v>84</v>
      </c>
      <c r="AV283" s="13" t="s">
        <v>82</v>
      </c>
      <c r="AW283" s="13" t="s">
        <v>32</v>
      </c>
      <c r="AX283" s="13" t="s">
        <v>74</v>
      </c>
      <c r="AY283" s="239" t="s">
        <v>119</v>
      </c>
    </row>
    <row r="284" s="14" customFormat="1">
      <c r="A284" s="14"/>
      <c r="B284" s="240"/>
      <c r="C284" s="241"/>
      <c r="D284" s="231" t="s">
        <v>128</v>
      </c>
      <c r="E284" s="242" t="s">
        <v>1</v>
      </c>
      <c r="F284" s="243" t="s">
        <v>309</v>
      </c>
      <c r="G284" s="241"/>
      <c r="H284" s="244">
        <v>6.1600000000000001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128</v>
      </c>
      <c r="AU284" s="250" t="s">
        <v>84</v>
      </c>
      <c r="AV284" s="14" t="s">
        <v>84</v>
      </c>
      <c r="AW284" s="14" t="s">
        <v>32</v>
      </c>
      <c r="AX284" s="14" t="s">
        <v>74</v>
      </c>
      <c r="AY284" s="250" t="s">
        <v>119</v>
      </c>
    </row>
    <row r="285" s="15" customFormat="1">
      <c r="A285" s="15"/>
      <c r="B285" s="251"/>
      <c r="C285" s="252"/>
      <c r="D285" s="231" t="s">
        <v>128</v>
      </c>
      <c r="E285" s="253" t="s">
        <v>1</v>
      </c>
      <c r="F285" s="254" t="s">
        <v>166</v>
      </c>
      <c r="G285" s="252"/>
      <c r="H285" s="255">
        <v>98.560000000000002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1" t="s">
        <v>128</v>
      </c>
      <c r="AU285" s="261" t="s">
        <v>84</v>
      </c>
      <c r="AV285" s="15" t="s">
        <v>126</v>
      </c>
      <c r="AW285" s="15" t="s">
        <v>32</v>
      </c>
      <c r="AX285" s="15" t="s">
        <v>82</v>
      </c>
      <c r="AY285" s="261" t="s">
        <v>119</v>
      </c>
    </row>
    <row r="286" s="2" customFormat="1" ht="16.5" customHeight="1">
      <c r="A286" s="38"/>
      <c r="B286" s="39"/>
      <c r="C286" s="262" t="s">
        <v>310</v>
      </c>
      <c r="D286" s="262" t="s">
        <v>236</v>
      </c>
      <c r="E286" s="263" t="s">
        <v>299</v>
      </c>
      <c r="F286" s="264" t="s">
        <v>300</v>
      </c>
      <c r="G286" s="265" t="s">
        <v>161</v>
      </c>
      <c r="H286" s="266">
        <v>100.53100000000001</v>
      </c>
      <c r="I286" s="267"/>
      <c r="J286" s="268">
        <f>ROUND(I286*H286,2)</f>
        <v>0</v>
      </c>
      <c r="K286" s="269"/>
      <c r="L286" s="270"/>
      <c r="M286" s="271" t="s">
        <v>1</v>
      </c>
      <c r="N286" s="272" t="s">
        <v>39</v>
      </c>
      <c r="O286" s="91"/>
      <c r="P286" s="225">
        <f>O286*H286</f>
        <v>0</v>
      </c>
      <c r="Q286" s="225">
        <v>0.00022000000000000001</v>
      </c>
      <c r="R286" s="225">
        <f>Q286*H286</f>
        <v>0.022116820000000002</v>
      </c>
      <c r="S286" s="225">
        <v>0</v>
      </c>
      <c r="T286" s="22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7" t="s">
        <v>239</v>
      </c>
      <c r="AT286" s="227" t="s">
        <v>236</v>
      </c>
      <c r="AU286" s="227" t="s">
        <v>84</v>
      </c>
      <c r="AY286" s="17" t="s">
        <v>119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7" t="s">
        <v>82</v>
      </c>
      <c r="BK286" s="228">
        <f>ROUND(I286*H286,2)</f>
        <v>0</v>
      </c>
      <c r="BL286" s="17" t="s">
        <v>162</v>
      </c>
      <c r="BM286" s="227" t="s">
        <v>311</v>
      </c>
    </row>
    <row r="287" s="14" customFormat="1">
      <c r="A287" s="14"/>
      <c r="B287" s="240"/>
      <c r="C287" s="241"/>
      <c r="D287" s="231" t="s">
        <v>128</v>
      </c>
      <c r="E287" s="241"/>
      <c r="F287" s="243" t="s">
        <v>312</v>
      </c>
      <c r="G287" s="241"/>
      <c r="H287" s="244">
        <v>100.53100000000001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128</v>
      </c>
      <c r="AU287" s="250" t="s">
        <v>84</v>
      </c>
      <c r="AV287" s="14" t="s">
        <v>84</v>
      </c>
      <c r="AW287" s="14" t="s">
        <v>4</v>
      </c>
      <c r="AX287" s="14" t="s">
        <v>82</v>
      </c>
      <c r="AY287" s="250" t="s">
        <v>119</v>
      </c>
    </row>
    <row r="288" s="2" customFormat="1" ht="16.5" customHeight="1">
      <c r="A288" s="38"/>
      <c r="B288" s="39"/>
      <c r="C288" s="215" t="s">
        <v>239</v>
      </c>
      <c r="D288" s="215" t="s">
        <v>122</v>
      </c>
      <c r="E288" s="216" t="s">
        <v>313</v>
      </c>
      <c r="F288" s="217" t="s">
        <v>314</v>
      </c>
      <c r="G288" s="218" t="s">
        <v>161</v>
      </c>
      <c r="H288" s="219">
        <v>135</v>
      </c>
      <c r="I288" s="220"/>
      <c r="J288" s="221">
        <f>ROUND(I288*H288,2)</f>
        <v>0</v>
      </c>
      <c r="K288" s="222"/>
      <c r="L288" s="44"/>
      <c r="M288" s="223" t="s">
        <v>1</v>
      </c>
      <c r="N288" s="224" t="s">
        <v>39</v>
      </c>
      <c r="O288" s="91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162</v>
      </c>
      <c r="AT288" s="227" t="s">
        <v>122</v>
      </c>
      <c r="AU288" s="227" t="s">
        <v>84</v>
      </c>
      <c r="AY288" s="17" t="s">
        <v>119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82</v>
      </c>
      <c r="BK288" s="228">
        <f>ROUND(I288*H288,2)</f>
        <v>0</v>
      </c>
      <c r="BL288" s="17" t="s">
        <v>162</v>
      </c>
      <c r="BM288" s="227" t="s">
        <v>315</v>
      </c>
    </row>
    <row r="289" s="14" customFormat="1">
      <c r="A289" s="14"/>
      <c r="B289" s="240"/>
      <c r="C289" s="241"/>
      <c r="D289" s="231" t="s">
        <v>128</v>
      </c>
      <c r="E289" s="242" t="s">
        <v>1</v>
      </c>
      <c r="F289" s="243" t="s">
        <v>316</v>
      </c>
      <c r="G289" s="241"/>
      <c r="H289" s="244">
        <v>108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128</v>
      </c>
      <c r="AU289" s="250" t="s">
        <v>84</v>
      </c>
      <c r="AV289" s="14" t="s">
        <v>84</v>
      </c>
      <c r="AW289" s="14" t="s">
        <v>32</v>
      </c>
      <c r="AX289" s="14" t="s">
        <v>74</v>
      </c>
      <c r="AY289" s="250" t="s">
        <v>119</v>
      </c>
    </row>
    <row r="290" s="14" customFormat="1">
      <c r="A290" s="14"/>
      <c r="B290" s="240"/>
      <c r="C290" s="241"/>
      <c r="D290" s="231" t="s">
        <v>128</v>
      </c>
      <c r="E290" s="242" t="s">
        <v>1</v>
      </c>
      <c r="F290" s="243" t="s">
        <v>317</v>
      </c>
      <c r="G290" s="241"/>
      <c r="H290" s="244">
        <v>27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128</v>
      </c>
      <c r="AU290" s="250" t="s">
        <v>84</v>
      </c>
      <c r="AV290" s="14" t="s">
        <v>84</v>
      </c>
      <c r="AW290" s="14" t="s">
        <v>32</v>
      </c>
      <c r="AX290" s="14" t="s">
        <v>74</v>
      </c>
      <c r="AY290" s="250" t="s">
        <v>119</v>
      </c>
    </row>
    <row r="291" s="15" customFormat="1">
      <c r="A291" s="15"/>
      <c r="B291" s="251"/>
      <c r="C291" s="252"/>
      <c r="D291" s="231" t="s">
        <v>128</v>
      </c>
      <c r="E291" s="253" t="s">
        <v>1</v>
      </c>
      <c r="F291" s="254" t="s">
        <v>166</v>
      </c>
      <c r="G291" s="252"/>
      <c r="H291" s="255">
        <v>135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1" t="s">
        <v>128</v>
      </c>
      <c r="AU291" s="261" t="s">
        <v>84</v>
      </c>
      <c r="AV291" s="15" t="s">
        <v>126</v>
      </c>
      <c r="AW291" s="15" t="s">
        <v>32</v>
      </c>
      <c r="AX291" s="15" t="s">
        <v>82</v>
      </c>
      <c r="AY291" s="261" t="s">
        <v>119</v>
      </c>
    </row>
    <row r="292" s="2" customFormat="1" ht="16.5" customHeight="1">
      <c r="A292" s="38"/>
      <c r="B292" s="39"/>
      <c r="C292" s="262" t="s">
        <v>318</v>
      </c>
      <c r="D292" s="262" t="s">
        <v>236</v>
      </c>
      <c r="E292" s="263" t="s">
        <v>319</v>
      </c>
      <c r="F292" s="264" t="s">
        <v>320</v>
      </c>
      <c r="G292" s="265" t="s">
        <v>161</v>
      </c>
      <c r="H292" s="266">
        <v>137.69999999999999</v>
      </c>
      <c r="I292" s="267"/>
      <c r="J292" s="268">
        <f>ROUND(I292*H292,2)</f>
        <v>0</v>
      </c>
      <c r="K292" s="269"/>
      <c r="L292" s="270"/>
      <c r="M292" s="271" t="s">
        <v>1</v>
      </c>
      <c r="N292" s="272" t="s">
        <v>39</v>
      </c>
      <c r="O292" s="91"/>
      <c r="P292" s="225">
        <f>O292*H292</f>
        <v>0</v>
      </c>
      <c r="Q292" s="225">
        <v>0.00040000000000000002</v>
      </c>
      <c r="R292" s="225">
        <f>Q292*H292</f>
        <v>0.055079999999999997</v>
      </c>
      <c r="S292" s="225">
        <v>0</v>
      </c>
      <c r="T292" s="22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7" t="s">
        <v>239</v>
      </c>
      <c r="AT292" s="227" t="s">
        <v>236</v>
      </c>
      <c r="AU292" s="227" t="s">
        <v>84</v>
      </c>
      <c r="AY292" s="17" t="s">
        <v>119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7" t="s">
        <v>82</v>
      </c>
      <c r="BK292" s="228">
        <f>ROUND(I292*H292,2)</f>
        <v>0</v>
      </c>
      <c r="BL292" s="17" t="s">
        <v>162</v>
      </c>
      <c r="BM292" s="227" t="s">
        <v>321</v>
      </c>
    </row>
    <row r="293" s="14" customFormat="1">
      <c r="A293" s="14"/>
      <c r="B293" s="240"/>
      <c r="C293" s="241"/>
      <c r="D293" s="231" t="s">
        <v>128</v>
      </c>
      <c r="E293" s="241"/>
      <c r="F293" s="243" t="s">
        <v>322</v>
      </c>
      <c r="G293" s="241"/>
      <c r="H293" s="244">
        <v>137.69999999999999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128</v>
      </c>
      <c r="AU293" s="250" t="s">
        <v>84</v>
      </c>
      <c r="AV293" s="14" t="s">
        <v>84</v>
      </c>
      <c r="AW293" s="14" t="s">
        <v>4</v>
      </c>
      <c r="AX293" s="14" t="s">
        <v>82</v>
      </c>
      <c r="AY293" s="250" t="s">
        <v>119</v>
      </c>
    </row>
    <row r="294" s="2" customFormat="1" ht="16.5" customHeight="1">
      <c r="A294" s="38"/>
      <c r="B294" s="39"/>
      <c r="C294" s="215" t="s">
        <v>323</v>
      </c>
      <c r="D294" s="215" t="s">
        <v>122</v>
      </c>
      <c r="E294" s="216" t="s">
        <v>324</v>
      </c>
      <c r="F294" s="217" t="s">
        <v>325</v>
      </c>
      <c r="G294" s="218" t="s">
        <v>161</v>
      </c>
      <c r="H294" s="219">
        <v>288</v>
      </c>
      <c r="I294" s="220"/>
      <c r="J294" s="221">
        <f>ROUND(I294*H294,2)</f>
        <v>0</v>
      </c>
      <c r="K294" s="222"/>
      <c r="L294" s="44"/>
      <c r="M294" s="223" t="s">
        <v>1</v>
      </c>
      <c r="N294" s="224" t="s">
        <v>39</v>
      </c>
      <c r="O294" s="91"/>
      <c r="P294" s="225">
        <f>O294*H294</f>
        <v>0</v>
      </c>
      <c r="Q294" s="225">
        <v>0</v>
      </c>
      <c r="R294" s="225">
        <f>Q294*H294</f>
        <v>0</v>
      </c>
      <c r="S294" s="225">
        <v>0.00029999999999999997</v>
      </c>
      <c r="T294" s="226">
        <f>S294*H294</f>
        <v>0.086399999999999991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7" t="s">
        <v>162</v>
      </c>
      <c r="AT294" s="227" t="s">
        <v>122</v>
      </c>
      <c r="AU294" s="227" t="s">
        <v>84</v>
      </c>
      <c r="AY294" s="17" t="s">
        <v>119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7" t="s">
        <v>82</v>
      </c>
      <c r="BK294" s="228">
        <f>ROUND(I294*H294,2)</f>
        <v>0</v>
      </c>
      <c r="BL294" s="17" t="s">
        <v>162</v>
      </c>
      <c r="BM294" s="227" t="s">
        <v>326</v>
      </c>
    </row>
    <row r="295" s="13" customFormat="1">
      <c r="A295" s="13"/>
      <c r="B295" s="229"/>
      <c r="C295" s="230"/>
      <c r="D295" s="231" t="s">
        <v>128</v>
      </c>
      <c r="E295" s="232" t="s">
        <v>1</v>
      </c>
      <c r="F295" s="233" t="s">
        <v>254</v>
      </c>
      <c r="G295" s="230"/>
      <c r="H295" s="232" t="s">
        <v>1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128</v>
      </c>
      <c r="AU295" s="239" t="s">
        <v>84</v>
      </c>
      <c r="AV295" s="13" t="s">
        <v>82</v>
      </c>
      <c r="AW295" s="13" t="s">
        <v>32</v>
      </c>
      <c r="AX295" s="13" t="s">
        <v>74</v>
      </c>
      <c r="AY295" s="239" t="s">
        <v>119</v>
      </c>
    </row>
    <row r="296" s="14" customFormat="1">
      <c r="A296" s="14"/>
      <c r="B296" s="240"/>
      <c r="C296" s="241"/>
      <c r="D296" s="231" t="s">
        <v>128</v>
      </c>
      <c r="E296" s="242" t="s">
        <v>1</v>
      </c>
      <c r="F296" s="243" t="s">
        <v>327</v>
      </c>
      <c r="G296" s="241"/>
      <c r="H296" s="244">
        <v>36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128</v>
      </c>
      <c r="AU296" s="250" t="s">
        <v>84</v>
      </c>
      <c r="AV296" s="14" t="s">
        <v>84</v>
      </c>
      <c r="AW296" s="14" t="s">
        <v>32</v>
      </c>
      <c r="AX296" s="14" t="s">
        <v>74</v>
      </c>
      <c r="AY296" s="250" t="s">
        <v>119</v>
      </c>
    </row>
    <row r="297" s="13" customFormat="1">
      <c r="A297" s="13"/>
      <c r="B297" s="229"/>
      <c r="C297" s="230"/>
      <c r="D297" s="231" t="s">
        <v>128</v>
      </c>
      <c r="E297" s="232" t="s">
        <v>1</v>
      </c>
      <c r="F297" s="233" t="s">
        <v>130</v>
      </c>
      <c r="G297" s="230"/>
      <c r="H297" s="232" t="s">
        <v>1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128</v>
      </c>
      <c r="AU297" s="239" t="s">
        <v>84</v>
      </c>
      <c r="AV297" s="13" t="s">
        <v>82</v>
      </c>
      <c r="AW297" s="13" t="s">
        <v>32</v>
      </c>
      <c r="AX297" s="13" t="s">
        <v>74</v>
      </c>
      <c r="AY297" s="239" t="s">
        <v>119</v>
      </c>
    </row>
    <row r="298" s="14" customFormat="1">
      <c r="A298" s="14"/>
      <c r="B298" s="240"/>
      <c r="C298" s="241"/>
      <c r="D298" s="231" t="s">
        <v>128</v>
      </c>
      <c r="E298" s="242" t="s">
        <v>1</v>
      </c>
      <c r="F298" s="243" t="s">
        <v>327</v>
      </c>
      <c r="G298" s="241"/>
      <c r="H298" s="244">
        <v>36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128</v>
      </c>
      <c r="AU298" s="250" t="s">
        <v>84</v>
      </c>
      <c r="AV298" s="14" t="s">
        <v>84</v>
      </c>
      <c r="AW298" s="14" t="s">
        <v>32</v>
      </c>
      <c r="AX298" s="14" t="s">
        <v>74</v>
      </c>
      <c r="AY298" s="250" t="s">
        <v>119</v>
      </c>
    </row>
    <row r="299" s="13" customFormat="1">
      <c r="A299" s="13"/>
      <c r="B299" s="229"/>
      <c r="C299" s="230"/>
      <c r="D299" s="231" t="s">
        <v>128</v>
      </c>
      <c r="E299" s="232" t="s">
        <v>1</v>
      </c>
      <c r="F299" s="233" t="s">
        <v>215</v>
      </c>
      <c r="G299" s="230"/>
      <c r="H299" s="232" t="s">
        <v>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128</v>
      </c>
      <c r="AU299" s="239" t="s">
        <v>84</v>
      </c>
      <c r="AV299" s="13" t="s">
        <v>82</v>
      </c>
      <c r="AW299" s="13" t="s">
        <v>32</v>
      </c>
      <c r="AX299" s="13" t="s">
        <v>74</v>
      </c>
      <c r="AY299" s="239" t="s">
        <v>119</v>
      </c>
    </row>
    <row r="300" s="13" customFormat="1">
      <c r="A300" s="13"/>
      <c r="B300" s="229"/>
      <c r="C300" s="230"/>
      <c r="D300" s="231" t="s">
        <v>128</v>
      </c>
      <c r="E300" s="232" t="s">
        <v>1</v>
      </c>
      <c r="F300" s="233" t="s">
        <v>257</v>
      </c>
      <c r="G300" s="230"/>
      <c r="H300" s="232" t="s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128</v>
      </c>
      <c r="AU300" s="239" t="s">
        <v>84</v>
      </c>
      <c r="AV300" s="13" t="s">
        <v>82</v>
      </c>
      <c r="AW300" s="13" t="s">
        <v>32</v>
      </c>
      <c r="AX300" s="13" t="s">
        <v>74</v>
      </c>
      <c r="AY300" s="239" t="s">
        <v>119</v>
      </c>
    </row>
    <row r="301" s="14" customFormat="1">
      <c r="A301" s="14"/>
      <c r="B301" s="240"/>
      <c r="C301" s="241"/>
      <c r="D301" s="231" t="s">
        <v>128</v>
      </c>
      <c r="E301" s="242" t="s">
        <v>1</v>
      </c>
      <c r="F301" s="243" t="s">
        <v>327</v>
      </c>
      <c r="G301" s="241"/>
      <c r="H301" s="244">
        <v>36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128</v>
      </c>
      <c r="AU301" s="250" t="s">
        <v>84</v>
      </c>
      <c r="AV301" s="14" t="s">
        <v>84</v>
      </c>
      <c r="AW301" s="14" t="s">
        <v>32</v>
      </c>
      <c r="AX301" s="14" t="s">
        <v>74</v>
      </c>
      <c r="AY301" s="250" t="s">
        <v>119</v>
      </c>
    </row>
    <row r="302" s="13" customFormat="1">
      <c r="A302" s="13"/>
      <c r="B302" s="229"/>
      <c r="C302" s="230"/>
      <c r="D302" s="231" t="s">
        <v>128</v>
      </c>
      <c r="E302" s="232" t="s">
        <v>1</v>
      </c>
      <c r="F302" s="233" t="s">
        <v>218</v>
      </c>
      <c r="G302" s="230"/>
      <c r="H302" s="232" t="s">
        <v>1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128</v>
      </c>
      <c r="AU302" s="239" t="s">
        <v>84</v>
      </c>
      <c r="AV302" s="13" t="s">
        <v>82</v>
      </c>
      <c r="AW302" s="13" t="s">
        <v>32</v>
      </c>
      <c r="AX302" s="13" t="s">
        <v>74</v>
      </c>
      <c r="AY302" s="239" t="s">
        <v>119</v>
      </c>
    </row>
    <row r="303" s="13" customFormat="1">
      <c r="A303" s="13"/>
      <c r="B303" s="229"/>
      <c r="C303" s="230"/>
      <c r="D303" s="231" t="s">
        <v>128</v>
      </c>
      <c r="E303" s="232" t="s">
        <v>1</v>
      </c>
      <c r="F303" s="233" t="s">
        <v>258</v>
      </c>
      <c r="G303" s="230"/>
      <c r="H303" s="232" t="s">
        <v>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128</v>
      </c>
      <c r="AU303" s="239" t="s">
        <v>84</v>
      </c>
      <c r="AV303" s="13" t="s">
        <v>82</v>
      </c>
      <c r="AW303" s="13" t="s">
        <v>32</v>
      </c>
      <c r="AX303" s="13" t="s">
        <v>74</v>
      </c>
      <c r="AY303" s="239" t="s">
        <v>119</v>
      </c>
    </row>
    <row r="304" s="14" customFormat="1">
      <c r="A304" s="14"/>
      <c r="B304" s="240"/>
      <c r="C304" s="241"/>
      <c r="D304" s="231" t="s">
        <v>128</v>
      </c>
      <c r="E304" s="242" t="s">
        <v>1</v>
      </c>
      <c r="F304" s="243" t="s">
        <v>328</v>
      </c>
      <c r="G304" s="241"/>
      <c r="H304" s="244">
        <v>54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128</v>
      </c>
      <c r="AU304" s="250" t="s">
        <v>84</v>
      </c>
      <c r="AV304" s="14" t="s">
        <v>84</v>
      </c>
      <c r="AW304" s="14" t="s">
        <v>32</v>
      </c>
      <c r="AX304" s="14" t="s">
        <v>74</v>
      </c>
      <c r="AY304" s="250" t="s">
        <v>119</v>
      </c>
    </row>
    <row r="305" s="13" customFormat="1">
      <c r="A305" s="13"/>
      <c r="B305" s="229"/>
      <c r="C305" s="230"/>
      <c r="D305" s="231" t="s">
        <v>128</v>
      </c>
      <c r="E305" s="232" t="s">
        <v>1</v>
      </c>
      <c r="F305" s="233" t="s">
        <v>221</v>
      </c>
      <c r="G305" s="230"/>
      <c r="H305" s="232" t="s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128</v>
      </c>
      <c r="AU305" s="239" t="s">
        <v>84</v>
      </c>
      <c r="AV305" s="13" t="s">
        <v>82</v>
      </c>
      <c r="AW305" s="13" t="s">
        <v>32</v>
      </c>
      <c r="AX305" s="13" t="s">
        <v>74</v>
      </c>
      <c r="AY305" s="239" t="s">
        <v>119</v>
      </c>
    </row>
    <row r="306" s="13" customFormat="1">
      <c r="A306" s="13"/>
      <c r="B306" s="229"/>
      <c r="C306" s="230"/>
      <c r="D306" s="231" t="s">
        <v>128</v>
      </c>
      <c r="E306" s="232" t="s">
        <v>1</v>
      </c>
      <c r="F306" s="233" t="s">
        <v>260</v>
      </c>
      <c r="G306" s="230"/>
      <c r="H306" s="232" t="s">
        <v>1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128</v>
      </c>
      <c r="AU306" s="239" t="s">
        <v>84</v>
      </c>
      <c r="AV306" s="13" t="s">
        <v>82</v>
      </c>
      <c r="AW306" s="13" t="s">
        <v>32</v>
      </c>
      <c r="AX306" s="13" t="s">
        <v>74</v>
      </c>
      <c r="AY306" s="239" t="s">
        <v>119</v>
      </c>
    </row>
    <row r="307" s="14" customFormat="1">
      <c r="A307" s="14"/>
      <c r="B307" s="240"/>
      <c r="C307" s="241"/>
      <c r="D307" s="231" t="s">
        <v>128</v>
      </c>
      <c r="E307" s="242" t="s">
        <v>1</v>
      </c>
      <c r="F307" s="243" t="s">
        <v>328</v>
      </c>
      <c r="G307" s="241"/>
      <c r="H307" s="244">
        <v>54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128</v>
      </c>
      <c r="AU307" s="250" t="s">
        <v>84</v>
      </c>
      <c r="AV307" s="14" t="s">
        <v>84</v>
      </c>
      <c r="AW307" s="14" t="s">
        <v>32</v>
      </c>
      <c r="AX307" s="14" t="s">
        <v>74</v>
      </c>
      <c r="AY307" s="250" t="s">
        <v>119</v>
      </c>
    </row>
    <row r="308" s="13" customFormat="1">
      <c r="A308" s="13"/>
      <c r="B308" s="229"/>
      <c r="C308" s="230"/>
      <c r="D308" s="231" t="s">
        <v>128</v>
      </c>
      <c r="E308" s="232" t="s">
        <v>1</v>
      </c>
      <c r="F308" s="233" t="s">
        <v>223</v>
      </c>
      <c r="G308" s="230"/>
      <c r="H308" s="232" t="s">
        <v>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128</v>
      </c>
      <c r="AU308" s="239" t="s">
        <v>84</v>
      </c>
      <c r="AV308" s="13" t="s">
        <v>82</v>
      </c>
      <c r="AW308" s="13" t="s">
        <v>32</v>
      </c>
      <c r="AX308" s="13" t="s">
        <v>74</v>
      </c>
      <c r="AY308" s="239" t="s">
        <v>119</v>
      </c>
    </row>
    <row r="309" s="13" customFormat="1">
      <c r="A309" s="13"/>
      <c r="B309" s="229"/>
      <c r="C309" s="230"/>
      <c r="D309" s="231" t="s">
        <v>128</v>
      </c>
      <c r="E309" s="232" t="s">
        <v>1</v>
      </c>
      <c r="F309" s="233" t="s">
        <v>261</v>
      </c>
      <c r="G309" s="230"/>
      <c r="H309" s="232" t="s">
        <v>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128</v>
      </c>
      <c r="AU309" s="239" t="s">
        <v>84</v>
      </c>
      <c r="AV309" s="13" t="s">
        <v>82</v>
      </c>
      <c r="AW309" s="13" t="s">
        <v>32</v>
      </c>
      <c r="AX309" s="13" t="s">
        <v>74</v>
      </c>
      <c r="AY309" s="239" t="s">
        <v>119</v>
      </c>
    </row>
    <row r="310" s="14" customFormat="1">
      <c r="A310" s="14"/>
      <c r="B310" s="240"/>
      <c r="C310" s="241"/>
      <c r="D310" s="231" t="s">
        <v>128</v>
      </c>
      <c r="E310" s="242" t="s">
        <v>1</v>
      </c>
      <c r="F310" s="243" t="s">
        <v>328</v>
      </c>
      <c r="G310" s="241"/>
      <c r="H310" s="244">
        <v>54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128</v>
      </c>
      <c r="AU310" s="250" t="s">
        <v>84</v>
      </c>
      <c r="AV310" s="14" t="s">
        <v>84</v>
      </c>
      <c r="AW310" s="14" t="s">
        <v>32</v>
      </c>
      <c r="AX310" s="14" t="s">
        <v>74</v>
      </c>
      <c r="AY310" s="250" t="s">
        <v>119</v>
      </c>
    </row>
    <row r="311" s="13" customFormat="1">
      <c r="A311" s="13"/>
      <c r="B311" s="229"/>
      <c r="C311" s="230"/>
      <c r="D311" s="231" t="s">
        <v>128</v>
      </c>
      <c r="E311" s="232" t="s">
        <v>1</v>
      </c>
      <c r="F311" s="233" t="s">
        <v>225</v>
      </c>
      <c r="G311" s="230"/>
      <c r="H311" s="232" t="s">
        <v>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128</v>
      </c>
      <c r="AU311" s="239" t="s">
        <v>84</v>
      </c>
      <c r="AV311" s="13" t="s">
        <v>82</v>
      </c>
      <c r="AW311" s="13" t="s">
        <v>32</v>
      </c>
      <c r="AX311" s="13" t="s">
        <v>74</v>
      </c>
      <c r="AY311" s="239" t="s">
        <v>119</v>
      </c>
    </row>
    <row r="312" s="13" customFormat="1">
      <c r="A312" s="13"/>
      <c r="B312" s="229"/>
      <c r="C312" s="230"/>
      <c r="D312" s="231" t="s">
        <v>128</v>
      </c>
      <c r="E312" s="232" t="s">
        <v>1</v>
      </c>
      <c r="F312" s="233" t="s">
        <v>262</v>
      </c>
      <c r="G312" s="230"/>
      <c r="H312" s="232" t="s">
        <v>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128</v>
      </c>
      <c r="AU312" s="239" t="s">
        <v>84</v>
      </c>
      <c r="AV312" s="13" t="s">
        <v>82</v>
      </c>
      <c r="AW312" s="13" t="s">
        <v>32</v>
      </c>
      <c r="AX312" s="13" t="s">
        <v>74</v>
      </c>
      <c r="AY312" s="239" t="s">
        <v>119</v>
      </c>
    </row>
    <row r="313" s="14" customFormat="1">
      <c r="A313" s="14"/>
      <c r="B313" s="240"/>
      <c r="C313" s="241"/>
      <c r="D313" s="231" t="s">
        <v>128</v>
      </c>
      <c r="E313" s="242" t="s">
        <v>1</v>
      </c>
      <c r="F313" s="243" t="s">
        <v>329</v>
      </c>
      <c r="G313" s="241"/>
      <c r="H313" s="244">
        <v>18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0" t="s">
        <v>128</v>
      </c>
      <c r="AU313" s="250" t="s">
        <v>84</v>
      </c>
      <c r="AV313" s="14" t="s">
        <v>84</v>
      </c>
      <c r="AW313" s="14" t="s">
        <v>32</v>
      </c>
      <c r="AX313" s="14" t="s">
        <v>74</v>
      </c>
      <c r="AY313" s="250" t="s">
        <v>119</v>
      </c>
    </row>
    <row r="314" s="15" customFormat="1">
      <c r="A314" s="15"/>
      <c r="B314" s="251"/>
      <c r="C314" s="252"/>
      <c r="D314" s="231" t="s">
        <v>128</v>
      </c>
      <c r="E314" s="253" t="s">
        <v>1</v>
      </c>
      <c r="F314" s="254" t="s">
        <v>166</v>
      </c>
      <c r="G314" s="252"/>
      <c r="H314" s="255">
        <v>288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1" t="s">
        <v>128</v>
      </c>
      <c r="AU314" s="261" t="s">
        <v>84</v>
      </c>
      <c r="AV314" s="15" t="s">
        <v>126</v>
      </c>
      <c r="AW314" s="15" t="s">
        <v>32</v>
      </c>
      <c r="AX314" s="15" t="s">
        <v>82</v>
      </c>
      <c r="AY314" s="261" t="s">
        <v>119</v>
      </c>
    </row>
    <row r="315" s="2" customFormat="1" ht="16.5" customHeight="1">
      <c r="A315" s="38"/>
      <c r="B315" s="39"/>
      <c r="C315" s="215" t="s">
        <v>330</v>
      </c>
      <c r="D315" s="215" t="s">
        <v>122</v>
      </c>
      <c r="E315" s="216" t="s">
        <v>331</v>
      </c>
      <c r="F315" s="217" t="s">
        <v>332</v>
      </c>
      <c r="G315" s="218" t="s">
        <v>161</v>
      </c>
      <c r="H315" s="219">
        <v>288</v>
      </c>
      <c r="I315" s="220"/>
      <c r="J315" s="221">
        <f>ROUND(I315*H315,2)</f>
        <v>0</v>
      </c>
      <c r="K315" s="222"/>
      <c r="L315" s="44"/>
      <c r="M315" s="223" t="s">
        <v>1</v>
      </c>
      <c r="N315" s="224" t="s">
        <v>39</v>
      </c>
      <c r="O315" s="91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7" t="s">
        <v>162</v>
      </c>
      <c r="AT315" s="227" t="s">
        <v>122</v>
      </c>
      <c r="AU315" s="227" t="s">
        <v>84</v>
      </c>
      <c r="AY315" s="17" t="s">
        <v>119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7" t="s">
        <v>82</v>
      </c>
      <c r="BK315" s="228">
        <f>ROUND(I315*H315,2)</f>
        <v>0</v>
      </c>
      <c r="BL315" s="17" t="s">
        <v>162</v>
      </c>
      <c r="BM315" s="227" t="s">
        <v>333</v>
      </c>
    </row>
    <row r="316" s="2" customFormat="1" ht="24.15" customHeight="1">
      <c r="A316" s="38"/>
      <c r="B316" s="39"/>
      <c r="C316" s="262" t="s">
        <v>334</v>
      </c>
      <c r="D316" s="262" t="s">
        <v>236</v>
      </c>
      <c r="E316" s="263" t="s">
        <v>335</v>
      </c>
      <c r="F316" s="264" t="s">
        <v>336</v>
      </c>
      <c r="G316" s="265" t="s">
        <v>161</v>
      </c>
      <c r="H316" s="266">
        <v>293.75999999999999</v>
      </c>
      <c r="I316" s="267"/>
      <c r="J316" s="268">
        <f>ROUND(I316*H316,2)</f>
        <v>0</v>
      </c>
      <c r="K316" s="269"/>
      <c r="L316" s="270"/>
      <c r="M316" s="271" t="s">
        <v>1</v>
      </c>
      <c r="N316" s="272" t="s">
        <v>39</v>
      </c>
      <c r="O316" s="91"/>
      <c r="P316" s="225">
        <f>O316*H316</f>
        <v>0</v>
      </c>
      <c r="Q316" s="225">
        <v>0.00025000000000000001</v>
      </c>
      <c r="R316" s="225">
        <f>Q316*H316</f>
        <v>0.073440000000000005</v>
      </c>
      <c r="S316" s="225">
        <v>0</v>
      </c>
      <c r="T316" s="22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239</v>
      </c>
      <c r="AT316" s="227" t="s">
        <v>236</v>
      </c>
      <c r="AU316" s="227" t="s">
        <v>84</v>
      </c>
      <c r="AY316" s="17" t="s">
        <v>119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82</v>
      </c>
      <c r="BK316" s="228">
        <f>ROUND(I316*H316,2)</f>
        <v>0</v>
      </c>
      <c r="BL316" s="17" t="s">
        <v>162</v>
      </c>
      <c r="BM316" s="227" t="s">
        <v>337</v>
      </c>
    </row>
    <row r="317" s="14" customFormat="1">
      <c r="A317" s="14"/>
      <c r="B317" s="240"/>
      <c r="C317" s="241"/>
      <c r="D317" s="231" t="s">
        <v>128</v>
      </c>
      <c r="E317" s="241"/>
      <c r="F317" s="243" t="s">
        <v>338</v>
      </c>
      <c r="G317" s="241"/>
      <c r="H317" s="244">
        <v>293.75999999999999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128</v>
      </c>
      <c r="AU317" s="250" t="s">
        <v>84</v>
      </c>
      <c r="AV317" s="14" t="s">
        <v>84</v>
      </c>
      <c r="AW317" s="14" t="s">
        <v>4</v>
      </c>
      <c r="AX317" s="14" t="s">
        <v>82</v>
      </c>
      <c r="AY317" s="250" t="s">
        <v>119</v>
      </c>
    </row>
    <row r="318" s="2" customFormat="1" ht="24.15" customHeight="1">
      <c r="A318" s="38"/>
      <c r="B318" s="39"/>
      <c r="C318" s="215" t="s">
        <v>339</v>
      </c>
      <c r="D318" s="215" t="s">
        <v>122</v>
      </c>
      <c r="E318" s="216" t="s">
        <v>340</v>
      </c>
      <c r="F318" s="217" t="s">
        <v>341</v>
      </c>
      <c r="G318" s="218" t="s">
        <v>137</v>
      </c>
      <c r="H318" s="219">
        <v>14.465</v>
      </c>
      <c r="I318" s="220"/>
      <c r="J318" s="221">
        <f>ROUND(I318*H318,2)</f>
        <v>0</v>
      </c>
      <c r="K318" s="222"/>
      <c r="L318" s="44"/>
      <c r="M318" s="223" t="s">
        <v>1</v>
      </c>
      <c r="N318" s="224" t="s">
        <v>39</v>
      </c>
      <c r="O318" s="91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7" t="s">
        <v>162</v>
      </c>
      <c r="AT318" s="227" t="s">
        <v>122</v>
      </c>
      <c r="AU318" s="227" t="s">
        <v>84</v>
      </c>
      <c r="AY318" s="17" t="s">
        <v>119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7" t="s">
        <v>82</v>
      </c>
      <c r="BK318" s="228">
        <f>ROUND(I318*H318,2)</f>
        <v>0</v>
      </c>
      <c r="BL318" s="17" t="s">
        <v>162</v>
      </c>
      <c r="BM318" s="227" t="s">
        <v>342</v>
      </c>
    </row>
    <row r="319" s="2" customFormat="1" ht="33" customHeight="1">
      <c r="A319" s="38"/>
      <c r="B319" s="39"/>
      <c r="C319" s="215" t="s">
        <v>343</v>
      </c>
      <c r="D319" s="215" t="s">
        <v>122</v>
      </c>
      <c r="E319" s="216" t="s">
        <v>344</v>
      </c>
      <c r="F319" s="217" t="s">
        <v>345</v>
      </c>
      <c r="G319" s="218" t="s">
        <v>137</v>
      </c>
      <c r="H319" s="219">
        <v>14.465</v>
      </c>
      <c r="I319" s="220"/>
      <c r="J319" s="221">
        <f>ROUND(I319*H319,2)</f>
        <v>0</v>
      </c>
      <c r="K319" s="222"/>
      <c r="L319" s="44"/>
      <c r="M319" s="223" t="s">
        <v>1</v>
      </c>
      <c r="N319" s="224" t="s">
        <v>39</v>
      </c>
      <c r="O319" s="91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7" t="s">
        <v>162</v>
      </c>
      <c r="AT319" s="227" t="s">
        <v>122</v>
      </c>
      <c r="AU319" s="227" t="s">
        <v>84</v>
      </c>
      <c r="AY319" s="17" t="s">
        <v>119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82</v>
      </c>
      <c r="BK319" s="228">
        <f>ROUND(I319*H319,2)</f>
        <v>0</v>
      </c>
      <c r="BL319" s="17" t="s">
        <v>162</v>
      </c>
      <c r="BM319" s="227" t="s">
        <v>346</v>
      </c>
    </row>
    <row r="320" s="12" customFormat="1" ht="25.92" customHeight="1">
      <c r="A320" s="12"/>
      <c r="B320" s="199"/>
      <c r="C320" s="200"/>
      <c r="D320" s="201" t="s">
        <v>73</v>
      </c>
      <c r="E320" s="202" t="s">
        <v>347</v>
      </c>
      <c r="F320" s="202" t="s">
        <v>348</v>
      </c>
      <c r="G320" s="200"/>
      <c r="H320" s="200"/>
      <c r="I320" s="203"/>
      <c r="J320" s="204">
        <f>BK320</f>
        <v>0</v>
      </c>
      <c r="K320" s="200"/>
      <c r="L320" s="205"/>
      <c r="M320" s="206"/>
      <c r="N320" s="207"/>
      <c r="O320" s="207"/>
      <c r="P320" s="208">
        <f>P321+P325+P327+P329</f>
        <v>0</v>
      </c>
      <c r="Q320" s="207"/>
      <c r="R320" s="208">
        <f>R321+R325+R327+R329</f>
        <v>0</v>
      </c>
      <c r="S320" s="207"/>
      <c r="T320" s="209">
        <f>T321+T325+T327+T329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146</v>
      </c>
      <c r="AT320" s="211" t="s">
        <v>73</v>
      </c>
      <c r="AU320" s="211" t="s">
        <v>74</v>
      </c>
      <c r="AY320" s="210" t="s">
        <v>119</v>
      </c>
      <c r="BK320" s="212">
        <f>BK321+BK325+BK327+BK329</f>
        <v>0</v>
      </c>
    </row>
    <row r="321" s="12" customFormat="1" ht="22.8" customHeight="1">
      <c r="A321" s="12"/>
      <c r="B321" s="199"/>
      <c r="C321" s="200"/>
      <c r="D321" s="201" t="s">
        <v>73</v>
      </c>
      <c r="E321" s="213" t="s">
        <v>349</v>
      </c>
      <c r="F321" s="213" t="s">
        <v>350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SUM(P322:P324)</f>
        <v>0</v>
      </c>
      <c r="Q321" s="207"/>
      <c r="R321" s="208">
        <f>SUM(R322:R324)</f>
        <v>0</v>
      </c>
      <c r="S321" s="207"/>
      <c r="T321" s="209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146</v>
      </c>
      <c r="AT321" s="211" t="s">
        <v>73</v>
      </c>
      <c r="AU321" s="211" t="s">
        <v>82</v>
      </c>
      <c r="AY321" s="210" t="s">
        <v>119</v>
      </c>
      <c r="BK321" s="212">
        <f>SUM(BK322:BK324)</f>
        <v>0</v>
      </c>
    </row>
    <row r="322" s="2" customFormat="1" ht="16.5" customHeight="1">
      <c r="A322" s="38"/>
      <c r="B322" s="39"/>
      <c r="C322" s="215" t="s">
        <v>351</v>
      </c>
      <c r="D322" s="215" t="s">
        <v>122</v>
      </c>
      <c r="E322" s="216" t="s">
        <v>352</v>
      </c>
      <c r="F322" s="217" t="s">
        <v>350</v>
      </c>
      <c r="G322" s="218" t="s">
        <v>353</v>
      </c>
      <c r="H322" s="219">
        <v>1</v>
      </c>
      <c r="I322" s="220"/>
      <c r="J322" s="221">
        <f>ROUND(I322*H322,2)</f>
        <v>0</v>
      </c>
      <c r="K322" s="222"/>
      <c r="L322" s="44"/>
      <c r="M322" s="223" t="s">
        <v>1</v>
      </c>
      <c r="N322" s="224" t="s">
        <v>39</v>
      </c>
      <c r="O322" s="91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7" t="s">
        <v>354</v>
      </c>
      <c r="AT322" s="227" t="s">
        <v>122</v>
      </c>
      <c r="AU322" s="227" t="s">
        <v>84</v>
      </c>
      <c r="AY322" s="17" t="s">
        <v>119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82</v>
      </c>
      <c r="BK322" s="228">
        <f>ROUND(I322*H322,2)</f>
        <v>0</v>
      </c>
      <c r="BL322" s="17" t="s">
        <v>354</v>
      </c>
      <c r="BM322" s="227" t="s">
        <v>355</v>
      </c>
    </row>
    <row r="323" s="13" customFormat="1">
      <c r="A323" s="13"/>
      <c r="B323" s="229"/>
      <c r="C323" s="230"/>
      <c r="D323" s="231" t="s">
        <v>128</v>
      </c>
      <c r="E323" s="232" t="s">
        <v>1</v>
      </c>
      <c r="F323" s="233" t="s">
        <v>356</v>
      </c>
      <c r="G323" s="230"/>
      <c r="H323" s="232" t="s">
        <v>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128</v>
      </c>
      <c r="AU323" s="239" t="s">
        <v>84</v>
      </c>
      <c r="AV323" s="13" t="s">
        <v>82</v>
      </c>
      <c r="AW323" s="13" t="s">
        <v>32</v>
      </c>
      <c r="AX323" s="13" t="s">
        <v>74</v>
      </c>
      <c r="AY323" s="239" t="s">
        <v>119</v>
      </c>
    </row>
    <row r="324" s="14" customFormat="1">
      <c r="A324" s="14"/>
      <c r="B324" s="240"/>
      <c r="C324" s="241"/>
      <c r="D324" s="231" t="s">
        <v>128</v>
      </c>
      <c r="E324" s="242" t="s">
        <v>1</v>
      </c>
      <c r="F324" s="243" t="s">
        <v>82</v>
      </c>
      <c r="G324" s="241"/>
      <c r="H324" s="244">
        <v>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128</v>
      </c>
      <c r="AU324" s="250" t="s">
        <v>84</v>
      </c>
      <c r="AV324" s="14" t="s">
        <v>84</v>
      </c>
      <c r="AW324" s="14" t="s">
        <v>32</v>
      </c>
      <c r="AX324" s="14" t="s">
        <v>82</v>
      </c>
      <c r="AY324" s="250" t="s">
        <v>119</v>
      </c>
    </row>
    <row r="325" s="12" customFormat="1" ht="22.8" customHeight="1">
      <c r="A325" s="12"/>
      <c r="B325" s="199"/>
      <c r="C325" s="200"/>
      <c r="D325" s="201" t="s">
        <v>73</v>
      </c>
      <c r="E325" s="213" t="s">
        <v>357</v>
      </c>
      <c r="F325" s="213" t="s">
        <v>358</v>
      </c>
      <c r="G325" s="200"/>
      <c r="H325" s="200"/>
      <c r="I325" s="203"/>
      <c r="J325" s="214">
        <f>BK325</f>
        <v>0</v>
      </c>
      <c r="K325" s="200"/>
      <c r="L325" s="205"/>
      <c r="M325" s="206"/>
      <c r="N325" s="207"/>
      <c r="O325" s="207"/>
      <c r="P325" s="208">
        <f>P326</f>
        <v>0</v>
      </c>
      <c r="Q325" s="207"/>
      <c r="R325" s="208">
        <f>R326</f>
        <v>0</v>
      </c>
      <c r="S325" s="207"/>
      <c r="T325" s="209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146</v>
      </c>
      <c r="AT325" s="211" t="s">
        <v>73</v>
      </c>
      <c r="AU325" s="211" t="s">
        <v>82</v>
      </c>
      <c r="AY325" s="210" t="s">
        <v>119</v>
      </c>
      <c r="BK325" s="212">
        <f>BK326</f>
        <v>0</v>
      </c>
    </row>
    <row r="326" s="2" customFormat="1" ht="16.5" customHeight="1">
      <c r="A326" s="38"/>
      <c r="B326" s="39"/>
      <c r="C326" s="215" t="s">
        <v>359</v>
      </c>
      <c r="D326" s="215" t="s">
        <v>122</v>
      </c>
      <c r="E326" s="216" t="s">
        <v>360</v>
      </c>
      <c r="F326" s="217" t="s">
        <v>358</v>
      </c>
      <c r="G326" s="218" t="s">
        <v>353</v>
      </c>
      <c r="H326" s="219">
        <v>1</v>
      </c>
      <c r="I326" s="220"/>
      <c r="J326" s="221">
        <f>ROUND(I326*H326,2)</f>
        <v>0</v>
      </c>
      <c r="K326" s="222"/>
      <c r="L326" s="44"/>
      <c r="M326" s="223" t="s">
        <v>1</v>
      </c>
      <c r="N326" s="224" t="s">
        <v>39</v>
      </c>
      <c r="O326" s="91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7" t="s">
        <v>354</v>
      </c>
      <c r="AT326" s="227" t="s">
        <v>122</v>
      </c>
      <c r="AU326" s="227" t="s">
        <v>84</v>
      </c>
      <c r="AY326" s="17" t="s">
        <v>119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82</v>
      </c>
      <c r="BK326" s="228">
        <f>ROUND(I326*H326,2)</f>
        <v>0</v>
      </c>
      <c r="BL326" s="17" t="s">
        <v>354</v>
      </c>
      <c r="BM326" s="227" t="s">
        <v>361</v>
      </c>
    </row>
    <row r="327" s="12" customFormat="1" ht="22.8" customHeight="1">
      <c r="A327" s="12"/>
      <c r="B327" s="199"/>
      <c r="C327" s="200"/>
      <c r="D327" s="201" t="s">
        <v>73</v>
      </c>
      <c r="E327" s="213" t="s">
        <v>362</v>
      </c>
      <c r="F327" s="213" t="s">
        <v>363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P328</f>
        <v>0</v>
      </c>
      <c r="Q327" s="207"/>
      <c r="R327" s="208">
        <f>R328</f>
        <v>0</v>
      </c>
      <c r="S327" s="207"/>
      <c r="T327" s="209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146</v>
      </c>
      <c r="AT327" s="211" t="s">
        <v>73</v>
      </c>
      <c r="AU327" s="211" t="s">
        <v>82</v>
      </c>
      <c r="AY327" s="210" t="s">
        <v>119</v>
      </c>
      <c r="BK327" s="212">
        <f>BK328</f>
        <v>0</v>
      </c>
    </row>
    <row r="328" s="2" customFormat="1" ht="16.5" customHeight="1">
      <c r="A328" s="38"/>
      <c r="B328" s="39"/>
      <c r="C328" s="215" t="s">
        <v>364</v>
      </c>
      <c r="D328" s="215" t="s">
        <v>122</v>
      </c>
      <c r="E328" s="216" t="s">
        <v>365</v>
      </c>
      <c r="F328" s="217" t="s">
        <v>363</v>
      </c>
      <c r="G328" s="218" t="s">
        <v>353</v>
      </c>
      <c r="H328" s="219">
        <v>1</v>
      </c>
      <c r="I328" s="220"/>
      <c r="J328" s="221">
        <f>ROUND(I328*H328,2)</f>
        <v>0</v>
      </c>
      <c r="K328" s="222"/>
      <c r="L328" s="44"/>
      <c r="M328" s="223" t="s">
        <v>1</v>
      </c>
      <c r="N328" s="224" t="s">
        <v>39</v>
      </c>
      <c r="O328" s="91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7" t="s">
        <v>354</v>
      </c>
      <c r="AT328" s="227" t="s">
        <v>122</v>
      </c>
      <c r="AU328" s="227" t="s">
        <v>84</v>
      </c>
      <c r="AY328" s="17" t="s">
        <v>119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7" t="s">
        <v>82</v>
      </c>
      <c r="BK328" s="228">
        <f>ROUND(I328*H328,2)</f>
        <v>0</v>
      </c>
      <c r="BL328" s="17" t="s">
        <v>354</v>
      </c>
      <c r="BM328" s="227" t="s">
        <v>366</v>
      </c>
    </row>
    <row r="329" s="12" customFormat="1" ht="22.8" customHeight="1">
      <c r="A329" s="12"/>
      <c r="B329" s="199"/>
      <c r="C329" s="200"/>
      <c r="D329" s="201" t="s">
        <v>73</v>
      </c>
      <c r="E329" s="213" t="s">
        <v>367</v>
      </c>
      <c r="F329" s="213" t="s">
        <v>368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P330</f>
        <v>0</v>
      </c>
      <c r="Q329" s="207"/>
      <c r="R329" s="208">
        <f>R330</f>
        <v>0</v>
      </c>
      <c r="S329" s="207"/>
      <c r="T329" s="209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146</v>
      </c>
      <c r="AT329" s="211" t="s">
        <v>73</v>
      </c>
      <c r="AU329" s="211" t="s">
        <v>82</v>
      </c>
      <c r="AY329" s="210" t="s">
        <v>119</v>
      </c>
      <c r="BK329" s="212">
        <f>BK330</f>
        <v>0</v>
      </c>
    </row>
    <row r="330" s="2" customFormat="1" ht="16.5" customHeight="1">
      <c r="A330" s="38"/>
      <c r="B330" s="39"/>
      <c r="C330" s="215" t="s">
        <v>369</v>
      </c>
      <c r="D330" s="215" t="s">
        <v>122</v>
      </c>
      <c r="E330" s="216" t="s">
        <v>370</v>
      </c>
      <c r="F330" s="217" t="s">
        <v>368</v>
      </c>
      <c r="G330" s="218" t="s">
        <v>353</v>
      </c>
      <c r="H330" s="219">
        <v>1</v>
      </c>
      <c r="I330" s="220"/>
      <c r="J330" s="221">
        <f>ROUND(I330*H330,2)</f>
        <v>0</v>
      </c>
      <c r="K330" s="222"/>
      <c r="L330" s="44"/>
      <c r="M330" s="273" t="s">
        <v>1</v>
      </c>
      <c r="N330" s="274" t="s">
        <v>39</v>
      </c>
      <c r="O330" s="275"/>
      <c r="P330" s="276">
        <f>O330*H330</f>
        <v>0</v>
      </c>
      <c r="Q330" s="276">
        <v>0</v>
      </c>
      <c r="R330" s="276">
        <f>Q330*H330</f>
        <v>0</v>
      </c>
      <c r="S330" s="276">
        <v>0</v>
      </c>
      <c r="T330" s="27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354</v>
      </c>
      <c r="AT330" s="227" t="s">
        <v>122</v>
      </c>
      <c r="AU330" s="227" t="s">
        <v>84</v>
      </c>
      <c r="AY330" s="17" t="s">
        <v>119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82</v>
      </c>
      <c r="BK330" s="228">
        <f>ROUND(I330*H330,2)</f>
        <v>0</v>
      </c>
      <c r="BL330" s="17" t="s">
        <v>354</v>
      </c>
      <c r="BM330" s="227" t="s">
        <v>371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a7zWjt8NdA9jiDj0Ut9lcjBT5RAqPR35RAWM+/JCMPwXrzhA3Yek9uYnTutgFCNSHJAIyQcpaX1TeJV74vyg9g==" hashValue="0ZIvdjP7rpvhW+H8h5l5PgExQ1/7SbMGNBpwECRBwvF3xikd8KY3RGrHabWiWPYQtsrBwTTFPFfyaBPrXYZL+Q==" algorithmName="SHA-512" password="CCF2"/>
  <autoFilter ref="C126:K3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Simona Králová</dc:creator>
  <cp:lastModifiedBy>Simona Králová</cp:lastModifiedBy>
  <dcterms:created xsi:type="dcterms:W3CDTF">2025-02-20T13:15:44Z</dcterms:created>
  <dcterms:modified xsi:type="dcterms:W3CDTF">2025-02-20T13:15:47Z</dcterms:modified>
</cp:coreProperties>
</file>